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2011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47" i="1" l="1"/>
  <c r="L47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12" i="1"/>
  <c r="L9" i="1" s="1"/>
  <c r="T2" i="1" s="1"/>
  <c r="S30" i="1" s="1"/>
  <c r="P1" i="1"/>
  <c r="P29" i="1" s="1"/>
  <c r="B9" i="1"/>
  <c r="T1" i="1" s="1"/>
  <c r="A9" i="1"/>
  <c r="Q1" i="1" s="1"/>
  <c r="Q29" i="1" s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12" i="1"/>
  <c r="C9" i="1" s="1"/>
  <c r="Q2" i="1" s="1"/>
  <c r="Q9" i="1" s="1"/>
  <c r="S29" i="1" l="1"/>
  <c r="P8" i="1"/>
  <c r="R22" i="1"/>
  <c r="Q15" i="1"/>
  <c r="P2" i="1"/>
  <c r="P30" i="1" s="1"/>
  <c r="P22" i="1"/>
  <c r="P15" i="1"/>
  <c r="Q8" i="1"/>
  <c r="P9" i="1"/>
  <c r="P23" i="1"/>
  <c r="Q22" i="1"/>
  <c r="R23" i="1"/>
  <c r="Q30" i="1"/>
  <c r="P16" i="1"/>
  <c r="Q16" i="1"/>
  <c r="Q23" i="1"/>
  <c r="M4" i="1"/>
  <c r="D33" i="1" s="1"/>
  <c r="E33" i="1" l="1"/>
  <c r="F33" i="1"/>
  <c r="D38" i="1"/>
  <c r="D39" i="1"/>
  <c r="D20" i="1"/>
  <c r="D14" i="1"/>
  <c r="D24" i="1"/>
  <c r="D25" i="1"/>
  <c r="D43" i="1"/>
  <c r="D27" i="1"/>
  <c r="D31" i="1"/>
  <c r="D47" i="1"/>
  <c r="D44" i="1"/>
  <c r="D29" i="1"/>
  <c r="D45" i="1"/>
  <c r="D19" i="1"/>
  <c r="D41" i="1"/>
  <c r="D30" i="1"/>
  <c r="D26" i="1"/>
  <c r="D37" i="1"/>
  <c r="D46" i="1"/>
  <c r="D23" i="1"/>
  <c r="D40" i="1"/>
  <c r="D22" i="1"/>
  <c r="D17" i="1"/>
  <c r="D42" i="1"/>
  <c r="D15" i="1"/>
  <c r="D35" i="1"/>
  <c r="D16" i="1"/>
  <c r="D36" i="1"/>
  <c r="D28" i="1"/>
  <c r="D21" i="1"/>
  <c r="D12" i="1"/>
  <c r="D32" i="1"/>
  <c r="D13" i="1"/>
  <c r="D18" i="1"/>
  <c r="D34" i="1"/>
  <c r="E13" i="1" l="1"/>
  <c r="F13" i="1"/>
  <c r="F40" i="1"/>
  <c r="E40" i="1"/>
  <c r="E18" i="1"/>
  <c r="F18" i="1"/>
  <c r="E35" i="1"/>
  <c r="F35" i="1"/>
  <c r="F22" i="1"/>
  <c r="E22" i="1"/>
  <c r="E47" i="1"/>
  <c r="F47" i="1"/>
  <c r="F34" i="1"/>
  <c r="E34" i="1"/>
  <c r="F12" i="1"/>
  <c r="E12" i="1"/>
  <c r="F16" i="1"/>
  <c r="E16" i="1"/>
  <c r="E17" i="1"/>
  <c r="F17" i="1"/>
  <c r="E46" i="1"/>
  <c r="F46" i="1"/>
  <c r="E41" i="1"/>
  <c r="F41" i="1"/>
  <c r="F44" i="1"/>
  <c r="E44" i="1"/>
  <c r="E43" i="1"/>
  <c r="F43" i="1"/>
  <c r="F20" i="1"/>
  <c r="E20" i="1"/>
  <c r="I33" i="1"/>
  <c r="M33" i="1"/>
  <c r="K33" i="1"/>
  <c r="G33" i="1"/>
  <c r="F15" i="1"/>
  <c r="E15" i="1"/>
  <c r="E45" i="1"/>
  <c r="F45" i="1"/>
  <c r="F21" i="1"/>
  <c r="E21" i="1"/>
  <c r="E37" i="1"/>
  <c r="F37" i="1"/>
  <c r="F25" i="1"/>
  <c r="E25" i="1"/>
  <c r="E32" i="1"/>
  <c r="F32" i="1"/>
  <c r="F36" i="1"/>
  <c r="E36" i="1"/>
  <c r="F42" i="1"/>
  <c r="E42" i="1"/>
  <c r="E23" i="1"/>
  <c r="F23" i="1"/>
  <c r="E30" i="1"/>
  <c r="F30" i="1"/>
  <c r="E29" i="1"/>
  <c r="F29" i="1"/>
  <c r="F27" i="1"/>
  <c r="E27" i="1"/>
  <c r="F14" i="1"/>
  <c r="E14" i="1"/>
  <c r="J33" i="1"/>
  <c r="H33" i="1"/>
  <c r="N33" i="1"/>
  <c r="F28" i="1"/>
  <c r="E28" i="1"/>
  <c r="E26" i="1"/>
  <c r="F26" i="1"/>
  <c r="E31" i="1"/>
  <c r="F31" i="1"/>
  <c r="F24" i="1"/>
  <c r="E24" i="1"/>
  <c r="E38" i="1"/>
  <c r="F38" i="1"/>
  <c r="E19" i="1"/>
  <c r="F19" i="1"/>
  <c r="F39" i="1"/>
  <c r="E39" i="1"/>
  <c r="I29" i="1" l="1"/>
  <c r="G29" i="1"/>
  <c r="M29" i="1"/>
  <c r="K29" i="1"/>
  <c r="M38" i="1"/>
  <c r="I38" i="1"/>
  <c r="G38" i="1"/>
  <c r="K38" i="1"/>
  <c r="J28" i="1"/>
  <c r="H28" i="1"/>
  <c r="N28" i="1"/>
  <c r="J29" i="1"/>
  <c r="N29" i="1"/>
  <c r="H29" i="1"/>
  <c r="I25" i="1"/>
  <c r="M25" i="1"/>
  <c r="K25" i="1"/>
  <c r="G25" i="1"/>
  <c r="M15" i="1"/>
  <c r="I15" i="1"/>
  <c r="G15" i="1"/>
  <c r="K15" i="1"/>
  <c r="G39" i="1"/>
  <c r="M39" i="1"/>
  <c r="I39" i="1"/>
  <c r="K39" i="1"/>
  <c r="H38" i="1"/>
  <c r="N38" i="1"/>
  <c r="J38" i="1"/>
  <c r="J31" i="1"/>
  <c r="H31" i="1"/>
  <c r="N31" i="1"/>
  <c r="I28" i="1"/>
  <c r="K28" i="1"/>
  <c r="M28" i="1"/>
  <c r="G28" i="1"/>
  <c r="H27" i="1"/>
  <c r="N27" i="1"/>
  <c r="J27" i="1"/>
  <c r="I30" i="1"/>
  <c r="K30" i="1"/>
  <c r="G30" i="1"/>
  <c r="M30" i="1"/>
  <c r="H42" i="1"/>
  <c r="N42" i="1"/>
  <c r="J42" i="1"/>
  <c r="G32" i="1"/>
  <c r="K32" i="1"/>
  <c r="I32" i="1"/>
  <c r="M32" i="1"/>
  <c r="I37" i="1"/>
  <c r="M37" i="1"/>
  <c r="K37" i="1"/>
  <c r="G37" i="1"/>
  <c r="K45" i="1"/>
  <c r="I45" i="1"/>
  <c r="G45" i="1"/>
  <c r="M45" i="1"/>
  <c r="N20" i="1"/>
  <c r="J20" i="1"/>
  <c r="H20" i="1"/>
  <c r="J44" i="1"/>
  <c r="H44" i="1"/>
  <c r="N44" i="1"/>
  <c r="G46" i="1"/>
  <c r="M46" i="1"/>
  <c r="I46" i="1"/>
  <c r="K46" i="1"/>
  <c r="J16" i="1"/>
  <c r="N16" i="1"/>
  <c r="H16" i="1"/>
  <c r="H34" i="1"/>
  <c r="N34" i="1"/>
  <c r="J34" i="1"/>
  <c r="N22" i="1"/>
  <c r="J22" i="1"/>
  <c r="H22" i="1"/>
  <c r="K18" i="1"/>
  <c r="I18" i="1"/>
  <c r="M18" i="1"/>
  <c r="G18" i="1"/>
  <c r="K13" i="1"/>
  <c r="I13" i="1"/>
  <c r="G13" i="1"/>
  <c r="M13" i="1"/>
  <c r="J26" i="1"/>
  <c r="H26" i="1"/>
  <c r="N26" i="1"/>
  <c r="K23" i="1"/>
  <c r="G23" i="1"/>
  <c r="M23" i="1"/>
  <c r="I23" i="1"/>
  <c r="H39" i="1"/>
  <c r="N39" i="1"/>
  <c r="J39" i="1"/>
  <c r="M14" i="1"/>
  <c r="K14" i="1"/>
  <c r="G14" i="1"/>
  <c r="I14" i="1"/>
  <c r="H23" i="1"/>
  <c r="N23" i="1"/>
  <c r="J23" i="1"/>
  <c r="G21" i="1"/>
  <c r="K21" i="1"/>
  <c r="M21" i="1"/>
  <c r="I21" i="1"/>
  <c r="M19" i="1"/>
  <c r="I19" i="1"/>
  <c r="G19" i="1"/>
  <c r="K19" i="1"/>
  <c r="J24" i="1"/>
  <c r="H24" i="1"/>
  <c r="N24" i="1"/>
  <c r="M26" i="1"/>
  <c r="K26" i="1"/>
  <c r="G26" i="1"/>
  <c r="I26" i="1"/>
  <c r="G27" i="1"/>
  <c r="M27" i="1"/>
  <c r="I27" i="1"/>
  <c r="K27" i="1"/>
  <c r="N30" i="1"/>
  <c r="H30" i="1"/>
  <c r="J30" i="1"/>
  <c r="G42" i="1"/>
  <c r="I42" i="1"/>
  <c r="K42" i="1"/>
  <c r="M42" i="1"/>
  <c r="H32" i="1"/>
  <c r="N32" i="1"/>
  <c r="J32" i="1"/>
  <c r="N37" i="1"/>
  <c r="J37" i="1"/>
  <c r="H37" i="1"/>
  <c r="H45" i="1"/>
  <c r="N45" i="1"/>
  <c r="J45" i="1"/>
  <c r="G20" i="1"/>
  <c r="I20" i="1"/>
  <c r="K20" i="1"/>
  <c r="M20" i="1"/>
  <c r="I44" i="1"/>
  <c r="G44" i="1"/>
  <c r="M44" i="1"/>
  <c r="K44" i="1"/>
  <c r="N46" i="1"/>
  <c r="H46" i="1"/>
  <c r="J46" i="1"/>
  <c r="I16" i="1"/>
  <c r="K16" i="1"/>
  <c r="G16" i="1"/>
  <c r="M16" i="1"/>
  <c r="M34" i="1"/>
  <c r="K34" i="1"/>
  <c r="G34" i="1"/>
  <c r="I34" i="1"/>
  <c r="I22" i="1"/>
  <c r="G22" i="1"/>
  <c r="K22" i="1"/>
  <c r="M22" i="1"/>
  <c r="J18" i="1"/>
  <c r="H18" i="1"/>
  <c r="N18" i="1"/>
  <c r="N13" i="1"/>
  <c r="J13" i="1"/>
  <c r="H13" i="1"/>
  <c r="M24" i="1"/>
  <c r="G24" i="1"/>
  <c r="I24" i="1"/>
  <c r="K24" i="1"/>
  <c r="H14" i="1"/>
  <c r="N14" i="1"/>
  <c r="J14" i="1"/>
  <c r="H36" i="1"/>
  <c r="J36" i="1"/>
  <c r="N36" i="1"/>
  <c r="J25" i="1"/>
  <c r="H25" i="1"/>
  <c r="N25" i="1"/>
  <c r="H21" i="1"/>
  <c r="J21" i="1"/>
  <c r="N21" i="1"/>
  <c r="H15" i="1"/>
  <c r="N15" i="1"/>
  <c r="J15" i="1"/>
  <c r="G43" i="1"/>
  <c r="I43" i="1"/>
  <c r="M43" i="1"/>
  <c r="K43" i="1"/>
  <c r="K41" i="1"/>
  <c r="I41" i="1"/>
  <c r="G41" i="1"/>
  <c r="M41" i="1"/>
  <c r="I17" i="1"/>
  <c r="K17" i="1"/>
  <c r="M17" i="1"/>
  <c r="G17" i="1"/>
  <c r="H12" i="1"/>
  <c r="F9" i="1"/>
  <c r="J12" i="1"/>
  <c r="N12" i="1"/>
  <c r="K47" i="1"/>
  <c r="I47" i="1"/>
  <c r="M47" i="1"/>
  <c r="G47" i="1"/>
  <c r="I35" i="1"/>
  <c r="K35" i="1"/>
  <c r="M35" i="1"/>
  <c r="G35" i="1"/>
  <c r="J40" i="1"/>
  <c r="H40" i="1"/>
  <c r="N40" i="1"/>
  <c r="J19" i="1"/>
  <c r="N19" i="1"/>
  <c r="H19" i="1"/>
  <c r="G31" i="1"/>
  <c r="K31" i="1"/>
  <c r="M31" i="1"/>
  <c r="I31" i="1"/>
  <c r="M36" i="1"/>
  <c r="I36" i="1"/>
  <c r="G36" i="1"/>
  <c r="K36" i="1"/>
  <c r="N43" i="1"/>
  <c r="J43" i="1"/>
  <c r="H43" i="1"/>
  <c r="H41" i="1"/>
  <c r="J41" i="1"/>
  <c r="N41" i="1"/>
  <c r="N17" i="1"/>
  <c r="J17" i="1"/>
  <c r="H17" i="1"/>
  <c r="K12" i="1"/>
  <c r="I12" i="1"/>
  <c r="G12" i="1"/>
  <c r="E9" i="1"/>
  <c r="M12" i="1"/>
  <c r="H47" i="1"/>
  <c r="N47" i="1"/>
  <c r="J47" i="1"/>
  <c r="J35" i="1"/>
  <c r="H35" i="1"/>
  <c r="N35" i="1"/>
  <c r="I40" i="1"/>
  <c r="K40" i="1"/>
  <c r="G40" i="1"/>
  <c r="M40" i="1"/>
  <c r="J9" i="1" l="1"/>
  <c r="S4" i="1" s="1"/>
  <c r="S11" i="1" s="1"/>
  <c r="M9" i="1"/>
  <c r="T3" i="1" s="1"/>
  <c r="P10" i="1" s="1"/>
  <c r="K9" i="1"/>
  <c r="S3" i="1" s="1"/>
  <c r="N9" i="1"/>
  <c r="T4" i="1" s="1"/>
  <c r="R25" i="1" s="1"/>
  <c r="H9" i="1"/>
  <c r="S2" i="1" s="1"/>
  <c r="I9" i="1"/>
  <c r="R3" i="1" s="1"/>
  <c r="R17" i="1" s="1"/>
  <c r="G9" i="1"/>
  <c r="Q3" i="1" s="1"/>
  <c r="P4" i="1"/>
  <c r="S1" i="1"/>
  <c r="R1" i="1"/>
  <c r="P3" i="1"/>
  <c r="S18" i="1" l="1"/>
  <c r="S25" i="1"/>
  <c r="R2" i="1"/>
  <c r="R30" i="1" s="1"/>
  <c r="R4" i="1"/>
  <c r="R11" i="1" s="1"/>
  <c r="Q4" i="1"/>
  <c r="Q25" i="1" s="1"/>
  <c r="R24" i="1"/>
  <c r="R10" i="1"/>
  <c r="Q18" i="1"/>
  <c r="S32" i="1"/>
  <c r="Q17" i="1"/>
  <c r="R31" i="1"/>
  <c r="P11" i="1"/>
  <c r="S31" i="1"/>
  <c r="S22" i="1"/>
  <c r="S8" i="1"/>
  <c r="S15" i="1"/>
  <c r="Q24" i="1"/>
  <c r="Q10" i="1"/>
  <c r="Q31" i="1"/>
  <c r="R29" i="1"/>
  <c r="R8" i="1"/>
  <c r="R15" i="1"/>
  <c r="S10" i="1"/>
  <c r="S17" i="1"/>
  <c r="S24" i="1"/>
  <c r="P31" i="1"/>
  <c r="P17" i="1"/>
  <c r="P24" i="1"/>
  <c r="S9" i="1"/>
  <c r="S23" i="1"/>
  <c r="S16" i="1"/>
  <c r="P32" i="1"/>
  <c r="P25" i="1"/>
  <c r="P18" i="1"/>
  <c r="R32" i="1" l="1"/>
  <c r="R18" i="1"/>
  <c r="Q32" i="1"/>
  <c r="R9" i="1"/>
  <c r="Q11" i="1"/>
  <c r="R16" i="1"/>
  <c r="S20" i="1" s="1"/>
  <c r="T6" i="1"/>
  <c r="S27" i="1"/>
  <c r="S34" i="1" l="1"/>
  <c r="T34" i="1" s="1"/>
  <c r="Y14" i="1" s="1"/>
  <c r="T27" i="1"/>
  <c r="X20" i="1" s="1"/>
  <c r="S13" i="1"/>
  <c r="T13" i="1" s="1"/>
  <c r="Z21" i="1" s="1"/>
  <c r="T20" i="1"/>
  <c r="W38" i="1" s="1"/>
  <c r="X39" i="1" l="1"/>
  <c r="X14" i="1"/>
  <c r="X36" i="1"/>
  <c r="X35" i="1"/>
  <c r="X15" i="1"/>
  <c r="X27" i="1"/>
  <c r="X21" i="1"/>
  <c r="X37" i="1"/>
  <c r="X43" i="1"/>
  <c r="X25" i="1"/>
  <c r="X28" i="1"/>
  <c r="X45" i="1"/>
  <c r="X18" i="1"/>
  <c r="X26" i="1"/>
  <c r="X23" i="1"/>
  <c r="X24" i="1"/>
  <c r="X17" i="1"/>
  <c r="X44" i="1"/>
  <c r="X33" i="1"/>
  <c r="X41" i="1"/>
  <c r="X12" i="1"/>
  <c r="X19" i="1"/>
  <c r="X38" i="1"/>
  <c r="X34" i="1"/>
  <c r="X30" i="1"/>
  <c r="X32" i="1"/>
  <c r="X29" i="1"/>
  <c r="X46" i="1"/>
  <c r="X47" i="1"/>
  <c r="X13" i="1"/>
  <c r="X40" i="1"/>
  <c r="X16" i="1"/>
  <c r="X31" i="1"/>
  <c r="X22" i="1"/>
  <c r="X42" i="1"/>
  <c r="Y17" i="1"/>
  <c r="W40" i="1"/>
  <c r="Y34" i="1"/>
  <c r="Y15" i="1"/>
  <c r="Y47" i="1"/>
  <c r="Y38" i="1"/>
  <c r="Y36" i="1"/>
  <c r="W19" i="1"/>
  <c r="W31" i="1"/>
  <c r="Z30" i="1"/>
  <c r="Z15" i="1"/>
  <c r="Z17" i="1"/>
  <c r="Z18" i="1"/>
  <c r="Y32" i="1"/>
  <c r="Y41" i="1"/>
  <c r="Y23" i="1"/>
  <c r="Z43" i="1"/>
  <c r="Z40" i="1"/>
  <c r="Y37" i="1"/>
  <c r="Y43" i="1"/>
  <c r="Y22" i="1"/>
  <c r="W24" i="1"/>
  <c r="W45" i="1"/>
  <c r="W30" i="1"/>
  <c r="Y18" i="1"/>
  <c r="Y24" i="1"/>
  <c r="Y21" i="1"/>
  <c r="Y33" i="1"/>
  <c r="Y42" i="1"/>
  <c r="W32" i="1"/>
  <c r="W28" i="1"/>
  <c r="W20" i="1"/>
  <c r="W16" i="1"/>
  <c r="W14" i="1"/>
  <c r="W12" i="1"/>
  <c r="W47" i="1"/>
  <c r="Z13" i="1"/>
  <c r="Z42" i="1"/>
  <c r="Z22" i="1"/>
  <c r="Z45" i="1"/>
  <c r="Z28" i="1"/>
  <c r="Z24" i="1"/>
  <c r="Z34" i="1"/>
  <c r="Z12" i="1"/>
  <c r="Z14" i="1"/>
  <c r="Z20" i="1"/>
  <c r="Z31" i="1"/>
  <c r="Z35" i="1"/>
  <c r="Z25" i="1"/>
  <c r="Z41" i="1"/>
  <c r="Z16" i="1"/>
  <c r="Z37" i="1"/>
  <c r="Z26" i="1"/>
  <c r="Z27" i="1"/>
  <c r="Z47" i="1"/>
  <c r="Z38" i="1"/>
  <c r="Z33" i="1"/>
  <c r="Z36" i="1"/>
  <c r="W41" i="1"/>
  <c r="W23" i="1"/>
  <c r="W34" i="1"/>
  <c r="Z29" i="1"/>
  <c r="W15" i="1"/>
  <c r="W35" i="1"/>
  <c r="W13" i="1"/>
  <c r="W29" i="1"/>
  <c r="W27" i="1"/>
  <c r="W26" i="1"/>
  <c r="W17" i="1"/>
  <c r="W44" i="1"/>
  <c r="W21" i="1"/>
  <c r="Z23" i="1"/>
  <c r="Z39" i="1"/>
  <c r="Z44" i="1"/>
  <c r="Z19" i="1"/>
  <c r="Z32" i="1"/>
  <c r="Z46" i="1"/>
  <c r="W22" i="1"/>
  <c r="W43" i="1"/>
  <c r="W25" i="1"/>
  <c r="W42" i="1"/>
  <c r="W36" i="1"/>
  <c r="W39" i="1"/>
  <c r="W33" i="1"/>
  <c r="W46" i="1"/>
  <c r="Y25" i="1"/>
  <c r="Y12" i="1"/>
  <c r="Y27" i="1"/>
  <c r="Y40" i="1"/>
  <c r="Y20" i="1"/>
  <c r="Y31" i="1"/>
  <c r="Y35" i="1"/>
  <c r="Y13" i="1"/>
  <c r="Y44" i="1"/>
  <c r="Y39" i="1"/>
  <c r="Y45" i="1"/>
  <c r="Y29" i="1"/>
  <c r="Y28" i="1"/>
  <c r="Y46" i="1"/>
  <c r="Y16" i="1"/>
  <c r="Y30" i="1"/>
  <c r="Y19" i="1"/>
  <c r="Y26" i="1"/>
  <c r="W37" i="1"/>
  <c r="W18" i="1"/>
  <c r="AE18" i="1" l="1"/>
  <c r="AB18" i="1" s="1"/>
  <c r="AD18" i="1" s="1"/>
  <c r="AE24" i="1"/>
  <c r="AB24" i="1" s="1"/>
  <c r="AD24" i="1" s="1"/>
  <c r="AE38" i="1"/>
  <c r="AB38" i="1" s="1"/>
  <c r="AD38" i="1" s="1"/>
  <c r="AE21" i="1"/>
  <c r="AB21" i="1" s="1"/>
  <c r="AD21" i="1" s="1"/>
  <c r="AE20" i="1"/>
  <c r="AB20" i="1" s="1"/>
  <c r="AD20" i="1" s="1"/>
  <c r="AE37" i="1"/>
  <c r="AB37" i="1" s="1"/>
  <c r="AD37" i="1" s="1"/>
  <c r="AE15" i="1"/>
  <c r="AB15" i="1" s="1"/>
  <c r="AD15" i="1" s="1"/>
  <c r="AE39" i="1"/>
  <c r="AB39" i="1" s="1"/>
  <c r="AD39" i="1" s="1"/>
  <c r="AE34" i="1"/>
  <c r="AB34" i="1" s="1"/>
  <c r="AD34" i="1" s="1"/>
  <c r="AE36" i="1"/>
  <c r="AB36" i="1" s="1"/>
  <c r="AD36" i="1" s="1"/>
  <c r="AE22" i="1"/>
  <c r="AB22" i="1" s="1"/>
  <c r="AD22" i="1" s="1"/>
  <c r="AE23" i="1"/>
  <c r="AB23" i="1" s="1"/>
  <c r="AD23" i="1" s="1"/>
  <c r="AE40" i="1"/>
  <c r="AB40" i="1" s="1"/>
  <c r="AD40" i="1" s="1"/>
  <c r="AE14" i="1"/>
  <c r="AB14" i="1" s="1"/>
  <c r="AD14" i="1" s="1"/>
  <c r="AE28" i="1"/>
  <c r="AB28" i="1" s="1"/>
  <c r="AD28" i="1" s="1"/>
  <c r="AE31" i="1"/>
  <c r="AB31" i="1" s="1"/>
  <c r="AD31" i="1" s="1"/>
  <c r="AE41" i="1"/>
  <c r="AB41" i="1" s="1"/>
  <c r="AD41" i="1" s="1"/>
  <c r="AE25" i="1"/>
  <c r="AB25" i="1" s="1"/>
  <c r="AD25" i="1" s="1"/>
  <c r="AE32" i="1"/>
  <c r="AB32" i="1" s="1"/>
  <c r="AD32" i="1" s="1"/>
  <c r="AE35" i="1"/>
  <c r="AB35" i="1" s="1"/>
  <c r="AD35" i="1" s="1"/>
  <c r="AE30" i="1"/>
  <c r="AB30" i="1" s="1"/>
  <c r="AD30" i="1" s="1"/>
  <c r="AE17" i="1"/>
  <c r="AB17" i="1" s="1"/>
  <c r="AD17" i="1" s="1"/>
  <c r="AE43" i="1"/>
  <c r="AB43" i="1" s="1"/>
  <c r="AD43" i="1" s="1"/>
  <c r="AE47" i="1"/>
  <c r="AE8" i="1" s="1"/>
  <c r="X3" i="1" s="1"/>
  <c r="AE45" i="1"/>
  <c r="AB45" i="1" s="1"/>
  <c r="AD45" i="1" s="1"/>
  <c r="AE19" i="1"/>
  <c r="AB19" i="1" s="1"/>
  <c r="AD19" i="1" s="1"/>
  <c r="AE16" i="1"/>
  <c r="AB16" i="1" s="1"/>
  <c r="AD16" i="1" s="1"/>
  <c r="AE33" i="1"/>
  <c r="AB33" i="1" s="1"/>
  <c r="AD33" i="1" s="1"/>
  <c r="AE44" i="1"/>
  <c r="AB44" i="1" s="1"/>
  <c r="AD44" i="1" s="1"/>
  <c r="AE29" i="1"/>
  <c r="AB29" i="1" s="1"/>
  <c r="AD29" i="1" s="1"/>
  <c r="AE42" i="1"/>
  <c r="AB42" i="1" s="1"/>
  <c r="AD42" i="1" s="1"/>
  <c r="AE12" i="1"/>
  <c r="AB12" i="1" s="1"/>
  <c r="AD12" i="1" s="1"/>
  <c r="AE13" i="1"/>
  <c r="AB13" i="1" s="1"/>
  <c r="AD13" i="1" s="1"/>
  <c r="AE26" i="1"/>
  <c r="AB26" i="1" s="1"/>
  <c r="AD26" i="1" s="1"/>
  <c r="AE27" i="1"/>
  <c r="AB27" i="1" s="1"/>
  <c r="AD27" i="1" s="1"/>
  <c r="AE46" i="1"/>
  <c r="AD8" i="1" s="1"/>
  <c r="AB46" i="1" l="1"/>
  <c r="AD46" i="1" s="1"/>
  <c r="AD10" i="1" s="1"/>
  <c r="AC10" i="1" s="1"/>
  <c r="Y3" i="1" s="1"/>
  <c r="Z3" i="1" s="1"/>
  <c r="X5" i="1" l="1"/>
</calcChain>
</file>

<file path=xl/sharedStrings.xml><?xml version="1.0" encoding="utf-8"?>
<sst xmlns="http://schemas.openxmlformats.org/spreadsheetml/2006/main" count="153" uniqueCount="43">
  <si>
    <t>V</t>
  </si>
  <si>
    <t>=</t>
  </si>
  <si>
    <t>a</t>
  </si>
  <si>
    <t>+</t>
  </si>
  <si>
    <t>bt</t>
  </si>
  <si>
    <t>c*SIN(2PI*t/N)</t>
  </si>
  <si>
    <t>d*COS(2PI*t/N)</t>
  </si>
  <si>
    <t>N</t>
  </si>
  <si>
    <t>t</t>
  </si>
  <si>
    <t>t2</t>
  </si>
  <si>
    <t>n</t>
  </si>
  <si>
    <t>2PI/N</t>
  </si>
  <si>
    <t>PI</t>
  </si>
  <si>
    <t>2PIt/N</t>
  </si>
  <si>
    <t>SIN</t>
  </si>
  <si>
    <t>COS</t>
  </si>
  <si>
    <t>st</t>
  </si>
  <si>
    <t>s SIN</t>
  </si>
  <si>
    <t>s COS</t>
  </si>
  <si>
    <t>st2</t>
  </si>
  <si>
    <t>sV</t>
  </si>
  <si>
    <t>t*SIN</t>
  </si>
  <si>
    <t>t*COS</t>
  </si>
  <si>
    <t>s t*SIN</t>
  </si>
  <si>
    <t>s t*COS</t>
  </si>
  <si>
    <t>SIN2</t>
  </si>
  <si>
    <t>COS2</t>
  </si>
  <si>
    <t>s SIN2</t>
  </si>
  <si>
    <t>s COS2</t>
  </si>
  <si>
    <t>SINCOS</t>
  </si>
  <si>
    <t>s SINCOS</t>
  </si>
  <si>
    <t>tV</t>
  </si>
  <si>
    <t>V SIN</t>
  </si>
  <si>
    <t>V COS</t>
  </si>
  <si>
    <t>s tV</t>
  </si>
  <si>
    <t>s V SIN</t>
  </si>
  <si>
    <t>s V COS</t>
  </si>
  <si>
    <t>c ...</t>
  </si>
  <si>
    <t>d ...</t>
  </si>
  <si>
    <t xml:space="preserve"> </t>
  </si>
  <si>
    <t>valoare</t>
  </si>
  <si>
    <t>diferenta globala</t>
  </si>
  <si>
    <t>rezultat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</si>
</sst>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3" fillId="0" borderId="0" xfId="0" applyFont="1" applyAlignment="1">
      <alignment horizontal="center"/>
    </xf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Sheet1!$AB$12:$AB$46</c:f>
              <c:numCache>
                <c:formatCode>General</c:formatCode>
                <c:ptCount val="35"/>
                <c:pt idx="0">
                  <c:v>1147.465616562074</c:v>
                </c:pt>
                <c:pt idx="1">
                  <c:v>1145.4726243949503</c:v>
                </c:pt>
                <c:pt idx="2">
                  <c:v>1143.7904293911683</c:v>
                </c:pt>
                <c:pt idx="3">
                  <c:v>1142.5511771374261</c:v>
                </c:pt>
                <c:pt idx="4">
                  <c:v>1141.8606621366807</c:v>
                </c:pt>
                <c:pt idx="5">
                  <c:v>1141.7920326365163</c:v>
                </c:pt>
                <c:pt idx="6">
                  <c:v>1142.3814366547163</c:v>
                </c:pt>
                <c:pt idx="7">
                  <c:v>1143.6258682173543</c:v>
                </c:pt>
                <c:pt idx="8">
                  <c:v>1145.4833420566972</c:v>
                </c:pt>
                <c:pt idx="9">
                  <c:v>1147.8753866160232</c:v>
                </c:pt>
                <c:pt idx="10">
                  <c:v>1150.6917073983057</c:v>
                </c:pt>
                <c:pt idx="11">
                  <c:v>1153.7967436635777</c:v>
                </c:pt>
                <c:pt idx="12">
                  <c:v>1157.0377288930356</c:v>
                </c:pt>
                <c:pt idx="13">
                  <c:v>1160.2537759880465</c:v>
                </c:pt>
                <c:pt idx="14">
                  <c:v>1163.2854471771939</c:v>
                </c:pt>
                <c:pt idx="15">
                  <c:v>1165.9842396929112</c:v>
                </c:pt>
                <c:pt idx="16">
                  <c:v>1168.2214231744581</c:v>
                </c:pt>
                <c:pt idx="17">
                  <c:v>1169.8957031715165</c:v>
                </c:pt>
                <c:pt idx="18">
                  <c:v>1170.939254786686</c:v>
                </c:pt>
                <c:pt idx="19">
                  <c:v>1171.321767273269</c:v>
                </c:pt>
                <c:pt idx="20">
                  <c:v>1171.052258553045</c:v>
                </c:pt>
                <c:pt idx="21">
                  <c:v>1170.1785511225585</c:v>
                </c:pt>
                <c:pt idx="22">
                  <c:v>1168.7844398066222</c:v>
                </c:pt>
                <c:pt idx="23">
                  <c:v>1166.9847190377632</c:v>
                </c:pt>
                <c:pt idx="24">
                  <c:v>1164.918364636527</c:v>
                </c:pt>
                <c:pt idx="25">
                  <c:v>1162.7402748734592</c:v>
                </c:pt>
                <c:pt idx="26">
                  <c:v>1160.6120613792816</c:v>
                </c:pt>
                <c:pt idx="27">
                  <c:v>1158.6924371302825</c:v>
                </c:pt>
                <c:pt idx="28">
                  <c:v>1157.1277728945345</c:v>
                </c:pt>
                <c:pt idx="29">
                  <c:v>1156.0433837341318</c:v>
                </c:pt>
                <c:pt idx="30">
                  <c:v>1155.5360639881849</c:v>
                </c:pt>
                <c:pt idx="31">
                  <c:v>1155.6683151628654</c:v>
                </c:pt>
                <c:pt idx="32">
                  <c:v>1156.4646107126491</c:v>
                </c:pt>
                <c:pt idx="33">
                  <c:v>1157.9099207679049</c:v>
                </c:pt>
                <c:pt idx="34">
                  <c:v>1159.9505856244159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Sheet1!$AC$12:$AC$46</c:f>
              <c:numCache>
                <c:formatCode>General</c:formatCode>
                <c:ptCount val="35"/>
                <c:pt idx="0">
                  <c:v>1131</c:v>
                </c:pt>
                <c:pt idx="1">
                  <c:v>1142</c:v>
                </c:pt>
                <c:pt idx="2">
                  <c:v>1144</c:v>
                </c:pt>
                <c:pt idx="3">
                  <c:v>1149</c:v>
                </c:pt>
                <c:pt idx="4">
                  <c:v>1141</c:v>
                </c:pt>
                <c:pt idx="5">
                  <c:v>1148</c:v>
                </c:pt>
                <c:pt idx="6">
                  <c:v>1139</c:v>
                </c:pt>
                <c:pt idx="7">
                  <c:v>1141</c:v>
                </c:pt>
                <c:pt idx="8">
                  <c:v>1142</c:v>
                </c:pt>
                <c:pt idx="9">
                  <c:v>1147</c:v>
                </c:pt>
                <c:pt idx="10">
                  <c:v>1151</c:v>
                </c:pt>
                <c:pt idx="11">
                  <c:v>1162</c:v>
                </c:pt>
                <c:pt idx="12">
                  <c:v>1165</c:v>
                </c:pt>
                <c:pt idx="13">
                  <c:v>1168</c:v>
                </c:pt>
                <c:pt idx="14">
                  <c:v>1168</c:v>
                </c:pt>
                <c:pt idx="15">
                  <c:v>1166</c:v>
                </c:pt>
                <c:pt idx="16">
                  <c:v>1166</c:v>
                </c:pt>
                <c:pt idx="17">
                  <c:v>1163</c:v>
                </c:pt>
                <c:pt idx="18">
                  <c:v>1165</c:v>
                </c:pt>
                <c:pt idx="19">
                  <c:v>1167</c:v>
                </c:pt>
                <c:pt idx="20">
                  <c:v>1168</c:v>
                </c:pt>
                <c:pt idx="21">
                  <c:v>1171</c:v>
                </c:pt>
                <c:pt idx="22">
                  <c:v>1176</c:v>
                </c:pt>
                <c:pt idx="23">
                  <c:v>1172</c:v>
                </c:pt>
                <c:pt idx="24">
                  <c:v>1162</c:v>
                </c:pt>
                <c:pt idx="25">
                  <c:v>1168</c:v>
                </c:pt>
                <c:pt idx="26">
                  <c:v>1165</c:v>
                </c:pt>
                <c:pt idx="27">
                  <c:v>1165</c:v>
                </c:pt>
                <c:pt idx="28">
                  <c:v>1165</c:v>
                </c:pt>
                <c:pt idx="29">
                  <c:v>1161</c:v>
                </c:pt>
                <c:pt idx="30">
                  <c:v>1159</c:v>
                </c:pt>
                <c:pt idx="31">
                  <c:v>1157</c:v>
                </c:pt>
                <c:pt idx="32">
                  <c:v>1147</c:v>
                </c:pt>
                <c:pt idx="33">
                  <c:v>1155</c:v>
                </c:pt>
                <c:pt idx="34">
                  <c:v>1143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080128"/>
        <c:axId val="72080704"/>
      </c:scatterChart>
      <c:valAx>
        <c:axId val="72080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2080704"/>
        <c:crosses val="autoZero"/>
        <c:crossBetween val="midCat"/>
      </c:valAx>
      <c:valAx>
        <c:axId val="72080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0801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523875</xdr:colOff>
      <xdr:row>7</xdr:row>
      <xdr:rowOff>124884</xdr:rowOff>
    </xdr:from>
    <xdr:to>
      <xdr:col>24</xdr:col>
      <xdr:colOff>37307</xdr:colOff>
      <xdr:row>33</xdr:row>
      <xdr:rowOff>212196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tabSelected="1" zoomScale="90" zoomScaleNormal="90" workbookViewId="0">
      <selection activeCell="A2" sqref="A2"/>
    </sheetView>
  </sheetViews>
  <sheetFormatPr defaultRowHeight="15" x14ac:dyDescent="0.25"/>
  <cols>
    <col min="1" max="1" width="6.140625" customWidth="1"/>
    <col min="4" max="4" width="7.28515625" customWidth="1"/>
    <col min="5" max="5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5" max="25" width="15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v>26</v>
      </c>
      <c r="P1" s="2">
        <f>M2</f>
        <v>35</v>
      </c>
      <c r="Q1" s="2">
        <f>A9</f>
        <v>630</v>
      </c>
      <c r="R1" s="2">
        <f>E9</f>
        <v>6.8686256231660288</v>
      </c>
      <c r="S1" s="2">
        <f>F9</f>
        <v>2.6048461825752565</v>
      </c>
      <c r="T1" s="2">
        <f>B9</f>
        <v>40499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2"/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35</v>
      </c>
      <c r="P2" s="6">
        <f>A9</f>
        <v>630</v>
      </c>
      <c r="Q2" s="2">
        <f>C9</f>
        <v>14910</v>
      </c>
      <c r="R2" s="2">
        <f>G9</f>
        <v>110.43747711302206</v>
      </c>
      <c r="S2" s="2">
        <f>H9</f>
        <v>81.687995597089042</v>
      </c>
      <c r="T2" s="2">
        <f>L9</f>
        <v>731047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P3" s="6">
        <f>E9</f>
        <v>6.8686256231660288</v>
      </c>
      <c r="Q3" s="2">
        <f>G9</f>
        <v>110.43747711302206</v>
      </c>
      <c r="R3" s="2">
        <f>I9</f>
        <v>18.787031400020645</v>
      </c>
      <c r="S3" s="2">
        <f>K9</f>
        <v>1.140163592151628</v>
      </c>
      <c r="T3" s="2">
        <f>M9</f>
        <v>7746.9203367013333</v>
      </c>
      <c r="U3" s="2" t="s">
        <v>39</v>
      </c>
      <c r="V3" s="2"/>
      <c r="W3" s="2" t="s">
        <v>39</v>
      </c>
      <c r="X3" s="2">
        <f>AE8</f>
        <v>1162.4974872303255</v>
      </c>
      <c r="Y3" s="2">
        <f>AC10</f>
        <v>1.0624889907468789</v>
      </c>
      <c r="Z3" t="str">
        <f>IF(ABS(Y3)&lt;3,"bine","rau")</f>
        <v>bine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>2*M3/M1</f>
        <v>0.24166153846153846</v>
      </c>
      <c r="P4" s="6">
        <f>F9</f>
        <v>2.6048461825752565</v>
      </c>
      <c r="Q4" s="2">
        <f>H9</f>
        <v>81.687995597089042</v>
      </c>
      <c r="R4" s="2">
        <f>K9</f>
        <v>1.140163592151628</v>
      </c>
      <c r="S4" s="2">
        <f>J9</f>
        <v>16.212968599979359</v>
      </c>
      <c r="T4" s="2">
        <f>N9</f>
        <v>3025.299937462828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 t="s">
        <v>39</v>
      </c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/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>
        <f>IF(Z3="bine",X3,"")</f>
        <v>1162.4974872303255</v>
      </c>
      <c r="Y5" s="2"/>
      <c r="Z5" s="2"/>
      <c r="AA5" s="2" t="s">
        <v>39</v>
      </c>
      <c r="AB5" s="2"/>
      <c r="AC5" s="2" t="s">
        <v>39</v>
      </c>
      <c r="AD5" s="2"/>
      <c r="AE5" s="2"/>
      <c r="AF5" s="2" t="s">
        <v>39</v>
      </c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/>
      <c r="P6" s="2"/>
      <c r="Q6" s="2"/>
      <c r="R6" s="2"/>
      <c r="S6" s="2"/>
      <c r="T6" s="2">
        <f>MDETERM(P1:S4)</f>
        <v>33999331.584978968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 t="s">
        <v>39</v>
      </c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 t="s">
        <v>39</v>
      </c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/>
      <c r="P8" s="2">
        <f>T1</f>
        <v>40499</v>
      </c>
      <c r="Q8" s="2">
        <f t="shared" ref="Q8:S8" si="0">Q1</f>
        <v>630</v>
      </c>
      <c r="R8" s="2">
        <f t="shared" si="0"/>
        <v>6.8686256231660288</v>
      </c>
      <c r="S8" s="2">
        <f t="shared" si="0"/>
        <v>2.6048461825752565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>AE46-AC46</f>
        <v>16.950585624415908</v>
      </c>
      <c r="AE8" s="2">
        <f>AE47</f>
        <v>1162.4974872303255</v>
      </c>
      <c r="AF8" s="2" t="s">
        <v>39</v>
      </c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SUM(A12:A46)</f>
        <v>630</v>
      </c>
      <c r="B9">
        <f>SUM(B12:B46)</f>
        <v>40499</v>
      </c>
      <c r="C9">
        <f>SUM(C12:C46)</f>
        <v>14910</v>
      </c>
      <c r="E9">
        <f t="shared" ref="E9:N9" si="1">SUM(E12:E46)</f>
        <v>6.8686256231660288</v>
      </c>
      <c r="F9">
        <f t="shared" si="1"/>
        <v>2.6048461825752565</v>
      </c>
      <c r="G9">
        <f t="shared" si="1"/>
        <v>110.43747711302206</v>
      </c>
      <c r="H9">
        <f t="shared" si="1"/>
        <v>81.687995597089042</v>
      </c>
      <c r="I9">
        <f t="shared" si="1"/>
        <v>18.787031400020645</v>
      </c>
      <c r="J9">
        <f t="shared" si="1"/>
        <v>16.212968599979359</v>
      </c>
      <c r="K9">
        <f t="shared" si="1"/>
        <v>1.140163592151628</v>
      </c>
      <c r="L9">
        <f t="shared" si="1"/>
        <v>731047</v>
      </c>
      <c r="M9">
        <f t="shared" si="1"/>
        <v>7746.9203367013333</v>
      </c>
      <c r="N9">
        <f t="shared" si="1"/>
        <v>3025.299937462828</v>
      </c>
      <c r="O9" s="2"/>
      <c r="P9" s="2">
        <f t="shared" ref="P9:P11" si="2">T2</f>
        <v>731047</v>
      </c>
      <c r="Q9" s="2">
        <f t="shared" ref="Q9:S11" si="3">Q2</f>
        <v>14910</v>
      </c>
      <c r="R9" s="2">
        <f t="shared" si="3"/>
        <v>110.43747711302206</v>
      </c>
      <c r="S9" s="2">
        <f t="shared" si="3"/>
        <v>81.687995597089042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 t="s">
        <v>39</v>
      </c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si="2"/>
        <v>7746.9203367013333</v>
      </c>
      <c r="Q10" s="2">
        <f t="shared" si="3"/>
        <v>110.43747711302206</v>
      </c>
      <c r="R10" s="2">
        <f t="shared" si="3"/>
        <v>18.787031400020645</v>
      </c>
      <c r="S10" s="2">
        <f t="shared" si="3"/>
        <v>1.140163592151628</v>
      </c>
      <c r="T10" s="2"/>
      <c r="U10" s="2" t="s">
        <v>39</v>
      </c>
      <c r="V10" s="2"/>
      <c r="W10" s="2"/>
      <c r="X10" s="2"/>
      <c r="Y10" s="2"/>
      <c r="Z10" s="2"/>
      <c r="AA10" s="2"/>
      <c r="AB10" s="2"/>
      <c r="AC10" s="2">
        <f>SQRT(AD10)/35</f>
        <v>1.0624889907468789</v>
      </c>
      <c r="AD10" s="2">
        <f>SUM(AD12:AD46)</f>
        <v>1382.8814979364433</v>
      </c>
      <c r="AE10" s="2"/>
      <c r="AF10" s="2" t="s">
        <v>39</v>
      </c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si="2"/>
        <v>3025.299937462828</v>
      </c>
      <c r="Q11" s="2">
        <f t="shared" si="3"/>
        <v>81.687995597089042</v>
      </c>
      <c r="R11" s="2">
        <f t="shared" si="3"/>
        <v>1.140163592151628</v>
      </c>
      <c r="S11" s="2">
        <f t="shared" si="3"/>
        <v>16.212968599979359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C11" s="2"/>
      <c r="AD11" s="2"/>
      <c r="AE11" s="2" t="s">
        <v>0</v>
      </c>
      <c r="AF11" s="2" t="s">
        <v>39</v>
      </c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1">
        <v>1131</v>
      </c>
      <c r="C12" s="2">
        <f>A12*A12</f>
        <v>1</v>
      </c>
      <c r="D12">
        <f t="shared" ref="D12:D46" si="4">A12*$M$4</f>
        <v>0.24166153846153846</v>
      </c>
      <c r="E12" s="2">
        <f>SIN(D12)</f>
        <v>0.23931621297497169</v>
      </c>
      <c r="F12" s="2">
        <f>COS(D12)</f>
        <v>0.97094168218658627</v>
      </c>
      <c r="G12" s="2">
        <f>A12*E12</f>
        <v>0.23931621297497169</v>
      </c>
      <c r="H12" s="2">
        <f>A12*F12</f>
        <v>0.97094168218658627</v>
      </c>
      <c r="I12" s="2">
        <f>E12*E12</f>
        <v>5.7272249792682008E-2</v>
      </c>
      <c r="J12" s="2">
        <f>F12*F12</f>
        <v>0.94272775020731792</v>
      </c>
      <c r="K12" s="2">
        <f>E12*F12</f>
        <v>0.23236208640044234</v>
      </c>
      <c r="L12" s="2">
        <f>A12*B12</f>
        <v>1131</v>
      </c>
      <c r="M12" s="2">
        <f>B12*E12</f>
        <v>270.66663687469298</v>
      </c>
      <c r="N12" s="2">
        <f>B12*F12</f>
        <v>1098.1350425530291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>$T$20*V12</f>
        <v>0.53768113529371919</v>
      </c>
      <c r="X12" s="2">
        <f>$T$27*E12</f>
        <v>-2.6587931143326737</v>
      </c>
      <c r="Y12" s="2">
        <f>$T$34*H12</f>
        <v>-3.2042666949527863E-2</v>
      </c>
      <c r="Z12" s="2">
        <f>$T$13</f>
        <v>1149.6187712080625</v>
      </c>
      <c r="AA12">
        <f>V12</f>
        <v>1</v>
      </c>
      <c r="AB12">
        <f>AE12-$AB$1</f>
        <v>1147.465616562074</v>
      </c>
      <c r="AC12" s="2">
        <f>B12</f>
        <v>1131</v>
      </c>
      <c r="AD12" s="2">
        <f>(AB12-AC12)^2</f>
        <v>271.11652876924717</v>
      </c>
      <c r="AE12" s="2">
        <f t="shared" ref="AE12:AE47" si="5">SUM(W12:Z12)</f>
        <v>1147.465616562074</v>
      </c>
      <c r="AF12" s="2" t="s">
        <v>39</v>
      </c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2">
        <v>1142</v>
      </c>
      <c r="C13" s="2">
        <f t="shared" ref="C13:C46" si="6">A13*A13</f>
        <v>4</v>
      </c>
      <c r="D13">
        <f t="shared" si="4"/>
        <v>0.48332307692307691</v>
      </c>
      <c r="E13" s="2">
        <f t="shared" ref="E13:E46" si="7">SIN(D13)</f>
        <v>0.46472417280088474</v>
      </c>
      <c r="F13" s="2">
        <f t="shared" ref="F13:F46" si="8">COS(D13)</f>
        <v>0.88545550041463594</v>
      </c>
      <c r="G13" s="2">
        <f t="shared" ref="G13:G46" si="9">A13*E13</f>
        <v>0.92944834560176948</v>
      </c>
      <c r="H13" s="2">
        <f t="shared" ref="H13:H46" si="10">A13*F13</f>
        <v>1.7709110008292719</v>
      </c>
      <c r="I13" s="2">
        <f t="shared" ref="I13:I46" si="11">E13*E13</f>
        <v>0.21596855678546659</v>
      </c>
      <c r="J13" s="2">
        <f t="shared" ref="J13:J46" si="12">F13*F13</f>
        <v>0.78403144321453333</v>
      </c>
      <c r="K13" s="2">
        <f t="shared" ref="K13:K46" si="13">E13*F13</f>
        <v>0.41149257498218517</v>
      </c>
      <c r="L13" s="2">
        <f t="shared" ref="L13:L46" si="14">A13*B13</f>
        <v>2284</v>
      </c>
      <c r="M13" s="2">
        <f t="shared" ref="M13:M46" si="15">B13*E13</f>
        <v>530.71500533861035</v>
      </c>
      <c r="N13" s="2">
        <f t="shared" ref="N13:N46" si="16">B13*F13</f>
        <v>1011.1901814735143</v>
      </c>
      <c r="O13" s="2"/>
      <c r="P13" s="2"/>
      <c r="Q13" s="2"/>
      <c r="R13" s="2"/>
      <c r="S13" s="2">
        <f>MDETERM(P8:S11)</f>
        <v>39086269798.618988</v>
      </c>
      <c r="T13" s="8">
        <f>S13/T6</f>
        <v>1149.6187712080625</v>
      </c>
      <c r="U13" s="2" t="s">
        <v>39</v>
      </c>
      <c r="V13" s="2">
        <v>2</v>
      </c>
      <c r="W13" s="2">
        <f t="shared" ref="W13:W46" si="17">$T$20*V13</f>
        <v>1.0753622705874384</v>
      </c>
      <c r="X13" s="2">
        <f t="shared" ref="X13:X46" si="18">$T$27*E13</f>
        <v>-5.1630661180325585</v>
      </c>
      <c r="Y13" s="2">
        <f t="shared" ref="Y13:Y46" si="19">$T$34*H13</f>
        <v>-5.8442965667141647E-2</v>
      </c>
      <c r="Z13" s="2">
        <f t="shared" ref="Z13:Z47" si="20">$T$13</f>
        <v>1149.6187712080625</v>
      </c>
      <c r="AA13">
        <f t="shared" ref="AA13:AA46" si="21">V13</f>
        <v>2</v>
      </c>
      <c r="AB13">
        <f t="shared" ref="AB13:AB46" si="22">AE13-$AB$1</f>
        <v>1145.4726243949503</v>
      </c>
      <c r="AC13" s="2">
        <f t="shared" ref="AC13:AC46" si="23">B13</f>
        <v>1142</v>
      </c>
      <c r="AD13" s="2">
        <f t="shared" ref="AD13:AD46" si="24">(AB13-AC13)^2</f>
        <v>12.059120188404243</v>
      </c>
      <c r="AE13" s="2">
        <f t="shared" si="5"/>
        <v>1145.4726243949503</v>
      </c>
      <c r="AF13" s="2" t="s">
        <v>39</v>
      </c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1144</v>
      </c>
      <c r="C14" s="2">
        <f t="shared" si="6"/>
        <v>9</v>
      </c>
      <c r="D14">
        <f t="shared" si="4"/>
        <v>0.72498461538461534</v>
      </c>
      <c r="E14" s="2">
        <f t="shared" si="7"/>
        <v>0.66312392720914992</v>
      </c>
      <c r="F14" s="2">
        <f t="shared" si="8"/>
        <v>0.74850962396131815</v>
      </c>
      <c r="G14" s="2">
        <f t="shared" si="9"/>
        <v>1.9893717816274497</v>
      </c>
      <c r="H14" s="2">
        <f t="shared" si="10"/>
        <v>2.2455288718839546</v>
      </c>
      <c r="I14" s="2">
        <f t="shared" si="11"/>
        <v>0.43973334283728599</v>
      </c>
      <c r="J14" s="2">
        <f t="shared" si="12"/>
        <v>0.56026665716271395</v>
      </c>
      <c r="K14" s="2">
        <f t="shared" si="13"/>
        <v>0.49635464139507329</v>
      </c>
      <c r="L14" s="2">
        <f t="shared" si="14"/>
        <v>3432</v>
      </c>
      <c r="M14" s="2">
        <f t="shared" si="15"/>
        <v>758.61377272726747</v>
      </c>
      <c r="N14" s="2">
        <f t="shared" si="16"/>
        <v>856.29500981174795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si="17"/>
        <v>1.6130434058811576</v>
      </c>
      <c r="X14" s="2">
        <f t="shared" si="18"/>
        <v>-7.3672790894335254</v>
      </c>
      <c r="Y14" s="2">
        <f t="shared" si="19"/>
        <v>-7.4106133341898681E-2</v>
      </c>
      <c r="Z14" s="2">
        <f t="shared" si="20"/>
        <v>1149.6187712080625</v>
      </c>
      <c r="AA14">
        <f t="shared" si="21"/>
        <v>3</v>
      </c>
      <c r="AB14">
        <f t="shared" si="22"/>
        <v>1143.7904293911683</v>
      </c>
      <c r="AC14" s="2">
        <f t="shared" si="23"/>
        <v>1144</v>
      </c>
      <c r="AD14" s="2">
        <f t="shared" si="24"/>
        <v>4.3919840086070416E-2</v>
      </c>
      <c r="AE14" s="2">
        <f t="shared" si="5"/>
        <v>1143.7904293911683</v>
      </c>
      <c r="AF14" s="2" t="s">
        <v>39</v>
      </c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1149</v>
      </c>
      <c r="C15" s="2">
        <f t="shared" si="6"/>
        <v>16</v>
      </c>
      <c r="D15">
        <f t="shared" si="4"/>
        <v>0.96664615384615382</v>
      </c>
      <c r="E15" s="2">
        <f t="shared" si="7"/>
        <v>0.82298514996437033</v>
      </c>
      <c r="F15" s="2">
        <f t="shared" si="8"/>
        <v>0.56806288642906688</v>
      </c>
      <c r="G15" s="2">
        <f t="shared" si="9"/>
        <v>3.2919405998574813</v>
      </c>
      <c r="H15" s="2">
        <f t="shared" si="10"/>
        <v>2.2722515457162675</v>
      </c>
      <c r="I15" s="2">
        <f t="shared" si="11"/>
        <v>0.67730455706187709</v>
      </c>
      <c r="J15" s="2">
        <f t="shared" si="12"/>
        <v>0.32269544293812291</v>
      </c>
      <c r="K15" s="2">
        <f t="shared" si="13"/>
        <v>0.4675073197770187</v>
      </c>
      <c r="L15" s="2">
        <f t="shared" si="14"/>
        <v>4596</v>
      </c>
      <c r="M15" s="2">
        <f t="shared" si="15"/>
        <v>945.60993730906148</v>
      </c>
      <c r="N15" s="2">
        <f t="shared" si="16"/>
        <v>652.70425650699781</v>
      </c>
      <c r="O15" s="2"/>
      <c r="P15" s="2">
        <f>P1</f>
        <v>35</v>
      </c>
      <c r="Q15" s="2">
        <f>T1</f>
        <v>40499</v>
      </c>
      <c r="R15" s="2">
        <f t="shared" ref="R15:S15" si="25">R1</f>
        <v>6.8686256231660288</v>
      </c>
      <c r="S15" s="2">
        <f t="shared" si="25"/>
        <v>2.6048461825752565</v>
      </c>
      <c r="T15" s="2"/>
      <c r="U15" s="2" t="s">
        <v>39</v>
      </c>
      <c r="V15" s="2">
        <v>4</v>
      </c>
      <c r="W15" s="2">
        <f t="shared" si="17"/>
        <v>2.1507245411748768</v>
      </c>
      <c r="X15" s="2">
        <f t="shared" si="18"/>
        <v>-9.1433305864327412</v>
      </c>
      <c r="Y15" s="2">
        <f t="shared" si="19"/>
        <v>-7.4988025378587578E-2</v>
      </c>
      <c r="Z15" s="2">
        <f t="shared" si="20"/>
        <v>1149.6187712080625</v>
      </c>
      <c r="AA15">
        <f t="shared" si="21"/>
        <v>4</v>
      </c>
      <c r="AB15">
        <f t="shared" si="22"/>
        <v>1142.5511771374261</v>
      </c>
      <c r="AC15" s="2">
        <f t="shared" si="23"/>
        <v>1149</v>
      </c>
      <c r="AD15" s="2">
        <f t="shared" si="24"/>
        <v>41.587316312856267</v>
      </c>
      <c r="AE15" s="2">
        <f t="shared" si="5"/>
        <v>1142.5511771374261</v>
      </c>
      <c r="AF15" s="2" t="s">
        <v>39</v>
      </c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1141</v>
      </c>
      <c r="C16" s="2">
        <f t="shared" si="6"/>
        <v>25</v>
      </c>
      <c r="D16">
        <f t="shared" si="4"/>
        <v>1.2083076923076923</v>
      </c>
      <c r="E16" s="2">
        <f t="shared" si="7"/>
        <v>0.93501724463282143</v>
      </c>
      <c r="F16" s="2">
        <f t="shared" si="8"/>
        <v>0.35460224511309368</v>
      </c>
      <c r="G16" s="2">
        <f t="shared" si="9"/>
        <v>4.675086223164107</v>
      </c>
      <c r="H16" s="2">
        <f t="shared" si="10"/>
        <v>1.7730112255654684</v>
      </c>
      <c r="I16" s="2">
        <f t="shared" si="11"/>
        <v>0.87425724776075342</v>
      </c>
      <c r="J16" s="2">
        <f t="shared" si="12"/>
        <v>0.12574275223924658</v>
      </c>
      <c r="K16" s="2">
        <f t="shared" si="13"/>
        <v>0.33155921416625722</v>
      </c>
      <c r="L16" s="2">
        <f t="shared" si="14"/>
        <v>5705</v>
      </c>
      <c r="M16" s="2">
        <f t="shared" si="15"/>
        <v>1066.8546761260493</v>
      </c>
      <c r="N16" s="2">
        <f t="shared" si="16"/>
        <v>404.60116167403987</v>
      </c>
      <c r="O16" s="2"/>
      <c r="P16" s="2">
        <f t="shared" ref="P16:S18" si="26">P2</f>
        <v>630</v>
      </c>
      <c r="Q16" s="2">
        <f t="shared" ref="Q16:Q18" si="27">T2</f>
        <v>731047</v>
      </c>
      <c r="R16" s="2">
        <f t="shared" si="26"/>
        <v>110.43747711302206</v>
      </c>
      <c r="S16" s="2">
        <f t="shared" si="26"/>
        <v>81.687995597089042</v>
      </c>
      <c r="T16" s="2"/>
      <c r="U16" s="2" t="s">
        <v>39</v>
      </c>
      <c r="V16" s="2">
        <v>5</v>
      </c>
      <c r="W16" s="2">
        <f t="shared" si="17"/>
        <v>2.6884056764685962</v>
      </c>
      <c r="X16" s="2">
        <f t="shared" si="18"/>
        <v>-10.38800247132462</v>
      </c>
      <c r="Y16" s="2">
        <f t="shared" si="19"/>
        <v>-5.8512276525842816E-2</v>
      </c>
      <c r="Z16" s="2">
        <f t="shared" si="20"/>
        <v>1149.6187712080625</v>
      </c>
      <c r="AA16">
        <f t="shared" si="21"/>
        <v>5</v>
      </c>
      <c r="AB16">
        <f t="shared" si="22"/>
        <v>1141.8606621366807</v>
      </c>
      <c r="AC16" s="2">
        <f t="shared" si="23"/>
        <v>1141</v>
      </c>
      <c r="AD16" s="2">
        <f t="shared" si="24"/>
        <v>0.7407393135158401</v>
      </c>
      <c r="AE16" s="2">
        <f t="shared" si="5"/>
        <v>1141.8606621366807</v>
      </c>
      <c r="AF16" s="2" t="s">
        <v>39</v>
      </c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2">
        <v>6</v>
      </c>
      <c r="B17" s="2">
        <v>1148</v>
      </c>
      <c r="C17" s="2">
        <f t="shared" si="6"/>
        <v>36</v>
      </c>
      <c r="D17">
        <f t="shared" si="4"/>
        <v>1.4499692307692307</v>
      </c>
      <c r="E17" s="2">
        <f t="shared" si="7"/>
        <v>0.99270928279014681</v>
      </c>
      <c r="F17" s="2">
        <f t="shared" si="8"/>
        <v>0.12053331432542796</v>
      </c>
      <c r="G17" s="2">
        <f t="shared" si="9"/>
        <v>5.9562556967408806</v>
      </c>
      <c r="H17" s="2">
        <f t="shared" si="10"/>
        <v>0.72319988595256779</v>
      </c>
      <c r="I17" s="2">
        <f t="shared" si="11"/>
        <v>0.98547172013772766</v>
      </c>
      <c r="J17" s="2">
        <f t="shared" si="12"/>
        <v>1.4528279862272418E-2</v>
      </c>
      <c r="K17" s="2">
        <f t="shared" si="13"/>
        <v>0.11965454001631493</v>
      </c>
      <c r="L17" s="2">
        <f t="shared" si="14"/>
        <v>6888</v>
      </c>
      <c r="M17" s="2">
        <f t="shared" si="15"/>
        <v>1139.6302566430886</v>
      </c>
      <c r="N17" s="2">
        <f t="shared" si="16"/>
        <v>138.3722448455913</v>
      </c>
      <c r="O17" s="2"/>
      <c r="P17" s="2">
        <f t="shared" si="26"/>
        <v>6.8686256231660288</v>
      </c>
      <c r="Q17" s="2">
        <f t="shared" si="27"/>
        <v>7746.9203367013333</v>
      </c>
      <c r="R17" s="2">
        <f t="shared" si="26"/>
        <v>18.787031400020645</v>
      </c>
      <c r="S17" s="2">
        <f t="shared" si="26"/>
        <v>1.140163592151628</v>
      </c>
      <c r="T17" s="2"/>
      <c r="U17" s="2" t="s">
        <v>39</v>
      </c>
      <c r="V17" s="2">
        <v>6</v>
      </c>
      <c r="W17" s="2">
        <f t="shared" si="17"/>
        <v>3.2260868117623152</v>
      </c>
      <c r="X17" s="2">
        <f t="shared" si="18"/>
        <v>-11.028958601699943</v>
      </c>
      <c r="Y17" s="2">
        <f t="shared" si="19"/>
        <v>-2.3866781608683114E-2</v>
      </c>
      <c r="Z17" s="2">
        <f t="shared" si="20"/>
        <v>1149.6187712080625</v>
      </c>
      <c r="AA17">
        <f t="shared" si="21"/>
        <v>6</v>
      </c>
      <c r="AB17">
        <f t="shared" si="22"/>
        <v>1141.7920326365163</v>
      </c>
      <c r="AC17" s="2">
        <f t="shared" si="23"/>
        <v>1148</v>
      </c>
      <c r="AD17" s="2">
        <f t="shared" si="24"/>
        <v>38.538858786078805</v>
      </c>
      <c r="AE17" s="2">
        <f t="shared" si="5"/>
        <v>1141.7920326365163</v>
      </c>
      <c r="AF17" s="2" t="s">
        <v>39</v>
      </c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2">
        <v>7</v>
      </c>
      <c r="B18" s="2">
        <v>1139</v>
      </c>
      <c r="C18" s="2">
        <f t="shared" si="6"/>
        <v>49</v>
      </c>
      <c r="D18">
        <f t="shared" si="4"/>
        <v>1.6916307692307693</v>
      </c>
      <c r="E18" s="2">
        <f t="shared" si="7"/>
        <v>0.99270839727618798</v>
      </c>
      <c r="F18" s="2">
        <f t="shared" si="8"/>
        <v>-0.12054060717178271</v>
      </c>
      <c r="G18" s="2">
        <f t="shared" si="9"/>
        <v>6.9489587809333155</v>
      </c>
      <c r="H18" s="2">
        <f t="shared" si="10"/>
        <v>-0.84378425020247894</v>
      </c>
      <c r="I18" s="2">
        <f t="shared" si="11"/>
        <v>0.98546996202265791</v>
      </c>
      <c r="J18" s="2">
        <f t="shared" si="12"/>
        <v>1.4530037977342033E-2</v>
      </c>
      <c r="K18" s="2">
        <f t="shared" si="13"/>
        <v>-0.11966167295219898</v>
      </c>
      <c r="L18" s="2">
        <f t="shared" si="14"/>
        <v>7973</v>
      </c>
      <c r="M18" s="2">
        <f t="shared" si="15"/>
        <v>1130.694864497578</v>
      </c>
      <c r="N18" s="2">
        <f t="shared" si="16"/>
        <v>-137.29575156866051</v>
      </c>
      <c r="O18" s="2"/>
      <c r="P18" s="2">
        <f t="shared" si="26"/>
        <v>2.6048461825752565</v>
      </c>
      <c r="Q18" s="2">
        <f t="shared" si="27"/>
        <v>3025.299937462828</v>
      </c>
      <c r="R18" s="2">
        <f t="shared" si="26"/>
        <v>1.140163592151628</v>
      </c>
      <c r="S18" s="2">
        <f t="shared" si="26"/>
        <v>16.212968599979359</v>
      </c>
      <c r="T18" s="2"/>
      <c r="U18" s="2" t="s">
        <v>39</v>
      </c>
      <c r="V18" s="2">
        <v>7</v>
      </c>
      <c r="W18" s="2">
        <f t="shared" si="17"/>
        <v>3.7637679470560341</v>
      </c>
      <c r="X18" s="2">
        <f t="shared" si="18"/>
        <v>-11.028948763676906</v>
      </c>
      <c r="Y18" s="2">
        <f t="shared" si="19"/>
        <v>2.7846263274645768E-2</v>
      </c>
      <c r="Z18" s="2">
        <f t="shared" si="20"/>
        <v>1149.6187712080625</v>
      </c>
      <c r="AA18">
        <f t="shared" si="21"/>
        <v>7</v>
      </c>
      <c r="AB18">
        <f t="shared" si="22"/>
        <v>1142.3814366547163</v>
      </c>
      <c r="AC18" s="2">
        <f t="shared" si="23"/>
        <v>1139</v>
      </c>
      <c r="AD18" s="2">
        <f t="shared" si="24"/>
        <v>11.434113849858647</v>
      </c>
      <c r="AE18" s="2">
        <f t="shared" si="5"/>
        <v>1142.3814366547163</v>
      </c>
      <c r="AF18" s="2" t="s">
        <v>39</v>
      </c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2">
        <v>8</v>
      </c>
      <c r="B19" s="2">
        <v>1141</v>
      </c>
      <c r="C19" s="2">
        <f t="shared" si="6"/>
        <v>64</v>
      </c>
      <c r="D19">
        <f t="shared" si="4"/>
        <v>1.9332923076923076</v>
      </c>
      <c r="E19" s="2">
        <f t="shared" si="7"/>
        <v>0.9350146395540373</v>
      </c>
      <c r="F19" s="2">
        <f t="shared" si="8"/>
        <v>-0.35460911412375412</v>
      </c>
      <c r="G19" s="2">
        <f t="shared" si="9"/>
        <v>7.4801171164322984</v>
      </c>
      <c r="H19" s="2">
        <f t="shared" si="10"/>
        <v>-2.836872912990033</v>
      </c>
      <c r="I19" s="2">
        <f t="shared" si="11"/>
        <v>0.87425237618036633</v>
      </c>
      <c r="J19" s="2">
        <f t="shared" si="12"/>
        <v>0.12574762381963367</v>
      </c>
      <c r="K19" s="2">
        <f t="shared" si="13"/>
        <v>-0.33156471302499846</v>
      </c>
      <c r="L19" s="2">
        <f t="shared" si="14"/>
        <v>9128</v>
      </c>
      <c r="M19" s="2">
        <f t="shared" si="15"/>
        <v>1066.8517037311565</v>
      </c>
      <c r="N19" s="2">
        <f t="shared" si="16"/>
        <v>-404.60899921520343</v>
      </c>
      <c r="O19" s="2"/>
      <c r="P19" s="2"/>
      <c r="Q19" s="2"/>
      <c r="R19" s="2"/>
      <c r="S19" s="2"/>
      <c r="T19" s="2"/>
      <c r="U19" s="2" t="s">
        <v>39</v>
      </c>
      <c r="V19" s="2">
        <v>8</v>
      </c>
      <c r="W19" s="2">
        <f t="shared" si="17"/>
        <v>4.3014490823497535</v>
      </c>
      <c r="X19" s="2">
        <f t="shared" si="18"/>
        <v>-10.387973529008312</v>
      </c>
      <c r="Y19" s="2">
        <f t="shared" si="19"/>
        <v>9.362145595023294E-2</v>
      </c>
      <c r="Z19" s="2">
        <f t="shared" si="20"/>
        <v>1149.6187712080625</v>
      </c>
      <c r="AA19">
        <f t="shared" si="21"/>
        <v>8</v>
      </c>
      <c r="AB19">
        <f t="shared" si="22"/>
        <v>1143.6258682173543</v>
      </c>
      <c r="AC19" s="2">
        <f t="shared" si="23"/>
        <v>1141</v>
      </c>
      <c r="AD19" s="2">
        <f t="shared" si="24"/>
        <v>6.8951838949114981</v>
      </c>
      <c r="AE19" s="2">
        <f t="shared" si="5"/>
        <v>1143.6258682173543</v>
      </c>
      <c r="AF19" s="2" t="s">
        <v>39</v>
      </c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2">
        <v>9</v>
      </c>
      <c r="B20" s="2">
        <v>1142</v>
      </c>
      <c r="C20" s="2">
        <f t="shared" si="6"/>
        <v>81</v>
      </c>
      <c r="D20">
        <f t="shared" si="4"/>
        <v>2.174953846153846</v>
      </c>
      <c r="E20" s="2">
        <f t="shared" si="7"/>
        <v>0.82298097671917536</v>
      </c>
      <c r="F20" s="2">
        <f t="shared" si="8"/>
        <v>-0.56806893240024325</v>
      </c>
      <c r="G20" s="2">
        <f t="shared" si="9"/>
        <v>7.406828790472578</v>
      </c>
      <c r="H20" s="2">
        <f t="shared" si="10"/>
        <v>-5.1126203916021895</v>
      </c>
      <c r="I20" s="2">
        <f t="shared" si="11"/>
        <v>0.67729768804164781</v>
      </c>
      <c r="J20" s="2">
        <f t="shared" si="12"/>
        <v>0.32270231195835214</v>
      </c>
      <c r="K20" s="2">
        <f t="shared" si="13"/>
        <v>-0.46750992483057141</v>
      </c>
      <c r="L20" s="2">
        <f t="shared" si="14"/>
        <v>10278</v>
      </c>
      <c r="M20" s="2">
        <f t="shared" si="15"/>
        <v>939.84427541329831</v>
      </c>
      <c r="N20" s="2">
        <f t="shared" si="16"/>
        <v>-648.73472080107774</v>
      </c>
      <c r="O20" s="2"/>
      <c r="P20" s="2"/>
      <c r="Q20" s="2"/>
      <c r="R20" s="2"/>
      <c r="S20" s="2">
        <f>MDETERM(P15:S18)</f>
        <v>18280799.205839097</v>
      </c>
      <c r="T20" s="8">
        <f>S20/T6</f>
        <v>0.53768113529371919</v>
      </c>
      <c r="U20" s="2" t="s">
        <v>39</v>
      </c>
      <c r="V20" s="2">
        <v>9</v>
      </c>
      <c r="W20" s="2">
        <f t="shared" si="17"/>
        <v>4.839130217643473</v>
      </c>
      <c r="X20" s="2">
        <f t="shared" si="18"/>
        <v>-9.1432842218532144</v>
      </c>
      <c r="Y20" s="2">
        <f t="shared" si="19"/>
        <v>0.16872485284444913</v>
      </c>
      <c r="Z20" s="2">
        <f t="shared" si="20"/>
        <v>1149.6187712080625</v>
      </c>
      <c r="AA20">
        <f t="shared" si="21"/>
        <v>9</v>
      </c>
      <c r="AB20">
        <f t="shared" si="22"/>
        <v>1145.4833420566972</v>
      </c>
      <c r="AC20" s="2">
        <f t="shared" si="23"/>
        <v>1142</v>
      </c>
      <c r="AD20" s="2">
        <f t="shared" si="24"/>
        <v>12.133671883955556</v>
      </c>
      <c r="AE20" s="2">
        <f t="shared" si="5"/>
        <v>1145.4833420566972</v>
      </c>
      <c r="AF20" s="2" t="s">
        <v>39</v>
      </c>
      <c r="AG20" s="2"/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2">
        <v>10</v>
      </c>
      <c r="B21" s="2">
        <v>1147</v>
      </c>
      <c r="C21" s="2">
        <f t="shared" si="6"/>
        <v>100</v>
      </c>
      <c r="D21">
        <f t="shared" si="4"/>
        <v>2.4166153846153846</v>
      </c>
      <c r="E21" s="2">
        <f t="shared" si="7"/>
        <v>0.66311842833251444</v>
      </c>
      <c r="F21" s="2">
        <f t="shared" si="8"/>
        <v>-0.74851449552150684</v>
      </c>
      <c r="G21" s="2">
        <f t="shared" si="9"/>
        <v>6.631184283325144</v>
      </c>
      <c r="H21" s="2">
        <f t="shared" si="10"/>
        <v>-7.485144955215068</v>
      </c>
      <c r="I21" s="2">
        <f t="shared" si="11"/>
        <v>0.43972604999418408</v>
      </c>
      <c r="J21" s="2">
        <f t="shared" si="12"/>
        <v>0.56027395000581592</v>
      </c>
      <c r="K21" s="2">
        <f t="shared" si="13"/>
        <v>-0.49635375585432656</v>
      </c>
      <c r="L21" s="2">
        <f t="shared" si="14"/>
        <v>11470</v>
      </c>
      <c r="M21" s="2">
        <f t="shared" si="15"/>
        <v>760.59683729739402</v>
      </c>
      <c r="N21" s="2">
        <f t="shared" si="16"/>
        <v>-858.54612636316836</v>
      </c>
      <c r="O21" s="2"/>
      <c r="P21" s="2"/>
      <c r="Q21" s="2"/>
      <c r="R21" s="2"/>
      <c r="S21" s="2"/>
      <c r="T21" s="2"/>
      <c r="U21" s="2" t="s">
        <v>39</v>
      </c>
      <c r="V21" s="2">
        <v>10</v>
      </c>
      <c r="W21" s="2">
        <f t="shared" si="17"/>
        <v>5.3768113529371924</v>
      </c>
      <c r="X21" s="2">
        <f t="shared" si="18"/>
        <v>-7.3672179971441514</v>
      </c>
      <c r="Y21" s="2">
        <f t="shared" si="19"/>
        <v>0.24702205216770592</v>
      </c>
      <c r="Z21" s="2">
        <f t="shared" si="20"/>
        <v>1149.6187712080625</v>
      </c>
      <c r="AA21">
        <f t="shared" si="21"/>
        <v>10</v>
      </c>
      <c r="AB21">
        <f t="shared" si="22"/>
        <v>1147.8753866160232</v>
      </c>
      <c r="AC21" s="2">
        <f t="shared" si="23"/>
        <v>1147</v>
      </c>
      <c r="AD21" s="2">
        <f t="shared" si="24"/>
        <v>0.76630172751256065</v>
      </c>
      <c r="AE21" s="2">
        <f t="shared" si="5"/>
        <v>1147.8753866160232</v>
      </c>
      <c r="AF21" s="2" t="s">
        <v>39</v>
      </c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>
        <v>11</v>
      </c>
      <c r="B22" s="2">
        <v>1151</v>
      </c>
      <c r="C22" s="2">
        <f t="shared" si="6"/>
        <v>121</v>
      </c>
      <c r="D22">
        <f t="shared" si="4"/>
        <v>2.6582769230769232</v>
      </c>
      <c r="E22" s="2">
        <f t="shared" si="7"/>
        <v>0.46471766786901825</v>
      </c>
      <c r="F22" s="2">
        <f t="shared" si="8"/>
        <v>-0.88545891444514846</v>
      </c>
      <c r="G22" s="2">
        <f t="shared" si="9"/>
        <v>5.1118943465592004</v>
      </c>
      <c r="H22" s="2">
        <f t="shared" si="10"/>
        <v>-9.7400480588966332</v>
      </c>
      <c r="I22" s="2">
        <f t="shared" si="11"/>
        <v>0.21596251082961915</v>
      </c>
      <c r="J22" s="2">
        <f t="shared" si="12"/>
        <v>0.78403748917038074</v>
      </c>
      <c r="K22" s="2">
        <f t="shared" si="13"/>
        <v>-0.41148840171478196</v>
      </c>
      <c r="L22" s="2">
        <f t="shared" si="14"/>
        <v>12661</v>
      </c>
      <c r="M22" s="2">
        <f t="shared" si="15"/>
        <v>534.89003571724004</v>
      </c>
      <c r="N22" s="2">
        <f t="shared" si="16"/>
        <v>-1019.1632105263659</v>
      </c>
      <c r="O22" s="2"/>
      <c r="P22" s="2">
        <f>P1</f>
        <v>35</v>
      </c>
      <c r="Q22" s="2">
        <f t="shared" ref="Q22:S22" si="28">Q1</f>
        <v>630</v>
      </c>
      <c r="R22" s="2">
        <f>T1</f>
        <v>40499</v>
      </c>
      <c r="S22" s="2">
        <f t="shared" si="28"/>
        <v>2.6048461825752565</v>
      </c>
      <c r="T22" s="2"/>
      <c r="U22" s="2" t="s">
        <v>39</v>
      </c>
      <c r="V22" s="2">
        <v>11</v>
      </c>
      <c r="W22" s="2">
        <f t="shared" si="17"/>
        <v>5.9144924882309109</v>
      </c>
      <c r="X22" s="2">
        <f t="shared" si="18"/>
        <v>-5.1629938485116558</v>
      </c>
      <c r="Y22" s="2">
        <f t="shared" si="19"/>
        <v>0.32143755052390915</v>
      </c>
      <c r="Z22" s="2">
        <f t="shared" si="20"/>
        <v>1149.6187712080625</v>
      </c>
      <c r="AA22">
        <f t="shared" si="21"/>
        <v>11</v>
      </c>
      <c r="AB22">
        <f t="shared" si="22"/>
        <v>1150.6917073983057</v>
      </c>
      <c r="AC22" s="2">
        <f t="shared" si="23"/>
        <v>1151</v>
      </c>
      <c r="AD22" s="2">
        <f t="shared" si="24"/>
        <v>9.5044328259469582E-2</v>
      </c>
      <c r="AE22" s="2">
        <f t="shared" si="5"/>
        <v>1150.6917073983057</v>
      </c>
      <c r="AF22" s="2" t="s">
        <v>39</v>
      </c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>
        <v>12</v>
      </c>
      <c r="B23" s="2">
        <v>1162</v>
      </c>
      <c r="C23" s="2">
        <f t="shared" si="6"/>
        <v>144</v>
      </c>
      <c r="D23">
        <f t="shared" si="4"/>
        <v>2.8999384615384614</v>
      </c>
      <c r="E23" s="2">
        <f t="shared" si="7"/>
        <v>0.23930908003262982</v>
      </c>
      <c r="F23" s="2">
        <f t="shared" si="8"/>
        <v>-0.97094344027545521</v>
      </c>
      <c r="G23" s="2">
        <f t="shared" si="9"/>
        <v>2.8717089603915578</v>
      </c>
      <c r="H23" s="2">
        <f t="shared" si="10"/>
        <v>-11.651321283305462</v>
      </c>
      <c r="I23" s="2">
        <f t="shared" si="11"/>
        <v>5.7268835786063628E-2</v>
      </c>
      <c r="J23" s="2">
        <f t="shared" si="12"/>
        <v>0.94273116421393643</v>
      </c>
      <c r="K23" s="2">
        <f t="shared" si="13"/>
        <v>-0.23235558145603585</v>
      </c>
      <c r="L23" s="2">
        <f t="shared" si="14"/>
        <v>13944</v>
      </c>
      <c r="M23" s="2">
        <f t="shared" si="15"/>
        <v>278.07715099791585</v>
      </c>
      <c r="N23" s="2">
        <f t="shared" si="16"/>
        <v>-1128.2362776000789</v>
      </c>
      <c r="O23" s="2"/>
      <c r="P23" s="2">
        <f t="shared" ref="P23:S25" si="29">P2</f>
        <v>630</v>
      </c>
      <c r="Q23" s="2">
        <f t="shared" si="29"/>
        <v>14910</v>
      </c>
      <c r="R23" s="2">
        <f t="shared" ref="R23:R25" si="30">T2</f>
        <v>731047</v>
      </c>
      <c r="S23" s="2">
        <f t="shared" si="29"/>
        <v>81.687995597089042</v>
      </c>
      <c r="T23" s="2"/>
      <c r="U23" s="2" t="s">
        <v>39</v>
      </c>
      <c r="V23" s="2">
        <v>12</v>
      </c>
      <c r="W23" s="2">
        <f t="shared" si="17"/>
        <v>6.4521736235246303</v>
      </c>
      <c r="X23" s="2">
        <f t="shared" si="18"/>
        <v>-2.6587138676416631</v>
      </c>
      <c r="Y23" s="2">
        <f t="shared" si="19"/>
        <v>0.38451269963210594</v>
      </c>
      <c r="Z23" s="2">
        <f t="shared" si="20"/>
        <v>1149.6187712080625</v>
      </c>
      <c r="AA23">
        <f t="shared" si="21"/>
        <v>12</v>
      </c>
      <c r="AB23">
        <f t="shared" si="22"/>
        <v>1153.7967436635777</v>
      </c>
      <c r="AC23" s="2">
        <f t="shared" si="23"/>
        <v>1162</v>
      </c>
      <c r="AD23" s="2">
        <f t="shared" si="24"/>
        <v>67.293414521053066</v>
      </c>
      <c r="AE23" s="2">
        <f t="shared" si="5"/>
        <v>1153.7967436635777</v>
      </c>
      <c r="AF23" s="2" t="s">
        <v>39</v>
      </c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>
        <v>13</v>
      </c>
      <c r="B24" s="2">
        <v>1165</v>
      </c>
      <c r="C24" s="2">
        <f t="shared" si="6"/>
        <v>169</v>
      </c>
      <c r="D24">
        <f t="shared" si="4"/>
        <v>3.1415999999999999</v>
      </c>
      <c r="E24" s="2">
        <f t="shared" si="7"/>
        <v>-7.3464102066435371E-6</v>
      </c>
      <c r="F24" s="2">
        <f t="shared" si="8"/>
        <v>-0.99999999997301514</v>
      </c>
      <c r="G24" s="2">
        <f t="shared" si="9"/>
        <v>-9.5503332686365988E-5</v>
      </c>
      <c r="H24" s="2">
        <f t="shared" si="10"/>
        <v>-12.999999999649196</v>
      </c>
      <c r="I24" s="2">
        <f t="shared" si="11"/>
        <v>5.3969742924276341E-11</v>
      </c>
      <c r="J24" s="2">
        <f t="shared" si="12"/>
        <v>0.99999999994603028</v>
      </c>
      <c r="K24" s="2">
        <f t="shared" si="13"/>
        <v>7.346410206445295E-6</v>
      </c>
      <c r="L24" s="2">
        <f t="shared" si="14"/>
        <v>15145</v>
      </c>
      <c r="M24" s="2">
        <f t="shared" si="15"/>
        <v>-8.5585678907397211E-3</v>
      </c>
      <c r="N24" s="2">
        <f t="shared" si="16"/>
        <v>-1164.9999999685626</v>
      </c>
      <c r="O24" s="2"/>
      <c r="P24" s="2">
        <f t="shared" si="29"/>
        <v>6.8686256231660288</v>
      </c>
      <c r="Q24" s="2">
        <f t="shared" si="29"/>
        <v>110.43747711302206</v>
      </c>
      <c r="R24" s="2">
        <f t="shared" si="30"/>
        <v>7746.9203367013333</v>
      </c>
      <c r="S24" s="2">
        <f t="shared" si="29"/>
        <v>1.140163592151628</v>
      </c>
      <c r="T24" s="2"/>
      <c r="U24" s="2" t="s">
        <v>39</v>
      </c>
      <c r="V24" s="2">
        <v>13</v>
      </c>
      <c r="W24" s="2">
        <f t="shared" si="17"/>
        <v>6.9898547588183497</v>
      </c>
      <c r="X24" s="2">
        <f t="shared" si="18"/>
        <v>8.1618310057956174E-5</v>
      </c>
      <c r="Y24" s="2">
        <f t="shared" si="19"/>
        <v>0.42902130784469922</v>
      </c>
      <c r="Z24" s="2">
        <f t="shared" si="20"/>
        <v>1149.6187712080625</v>
      </c>
      <c r="AA24">
        <f t="shared" si="21"/>
        <v>13</v>
      </c>
      <c r="AB24">
        <f t="shared" si="22"/>
        <v>1157.0377288930356</v>
      </c>
      <c r="AC24" s="2">
        <f t="shared" si="23"/>
        <v>1165</v>
      </c>
      <c r="AD24" s="2">
        <f t="shared" si="24"/>
        <v>63.397761180800224</v>
      </c>
      <c r="AE24" s="2">
        <f t="shared" si="5"/>
        <v>1157.0377288930356</v>
      </c>
      <c r="AF24" s="2" t="s">
        <v>39</v>
      </c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>
        <v>14</v>
      </c>
      <c r="B25" s="2">
        <v>1168</v>
      </c>
      <c r="C25" s="2">
        <f t="shared" si="6"/>
        <v>196</v>
      </c>
      <c r="D25">
        <f t="shared" si="4"/>
        <v>3.3832615384615385</v>
      </c>
      <c r="E25" s="2">
        <f t="shared" si="7"/>
        <v>-0.23932334590439797</v>
      </c>
      <c r="F25" s="2">
        <f t="shared" si="8"/>
        <v>-0.97093992404531593</v>
      </c>
      <c r="G25" s="2">
        <f t="shared" si="9"/>
        <v>-3.3505268426615715</v>
      </c>
      <c r="H25" s="2">
        <f t="shared" si="10"/>
        <v>-13.593158936634422</v>
      </c>
      <c r="I25" s="2">
        <f t="shared" si="11"/>
        <v>5.7275663894876122E-2</v>
      </c>
      <c r="J25" s="2">
        <f t="shared" si="12"/>
        <v>0.94272433610512385</v>
      </c>
      <c r="K25" s="2">
        <f t="shared" si="13"/>
        <v>0.23236859129468704</v>
      </c>
      <c r="L25" s="2">
        <f t="shared" si="14"/>
        <v>16352</v>
      </c>
      <c r="M25" s="2">
        <f t="shared" si="15"/>
        <v>-279.52966801633681</v>
      </c>
      <c r="N25" s="2">
        <f t="shared" si="16"/>
        <v>-1134.0578312849291</v>
      </c>
      <c r="O25" s="2"/>
      <c r="P25" s="2">
        <f t="shared" si="29"/>
        <v>2.6048461825752565</v>
      </c>
      <c r="Q25" s="2">
        <f t="shared" si="29"/>
        <v>81.687995597089042</v>
      </c>
      <c r="R25" s="2">
        <f t="shared" si="30"/>
        <v>3025.299937462828</v>
      </c>
      <c r="S25" s="2">
        <f t="shared" si="29"/>
        <v>16.212968599979359</v>
      </c>
      <c r="T25" s="2"/>
      <c r="U25" s="2"/>
      <c r="V25" s="2">
        <v>14</v>
      </c>
      <c r="W25" s="2">
        <f t="shared" si="17"/>
        <v>7.5275358941120682</v>
      </c>
      <c r="X25" s="2">
        <f t="shared" si="18"/>
        <v>2.658872360880193</v>
      </c>
      <c r="Y25" s="2">
        <f t="shared" si="19"/>
        <v>0.44859652499177921</v>
      </c>
      <c r="Z25" s="2">
        <f t="shared" si="20"/>
        <v>1149.6187712080625</v>
      </c>
      <c r="AA25">
        <f t="shared" si="21"/>
        <v>14</v>
      </c>
      <c r="AB25">
        <f t="shared" si="22"/>
        <v>1160.2537759880465</v>
      </c>
      <c r="AC25" s="2">
        <f t="shared" si="23"/>
        <v>1168</v>
      </c>
      <c r="AD25" s="2">
        <f t="shared" si="24"/>
        <v>60.003986443364553</v>
      </c>
      <c r="AE25" s="2">
        <f t="shared" si="5"/>
        <v>1160.2537759880465</v>
      </c>
      <c r="AF25" s="2" t="s">
        <v>39</v>
      </c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>
        <v>15</v>
      </c>
      <c r="B26" s="2">
        <v>1168</v>
      </c>
      <c r="C26" s="2">
        <f t="shared" si="6"/>
        <v>225</v>
      </c>
      <c r="D26">
        <f t="shared" si="4"/>
        <v>3.6249230769230767</v>
      </c>
      <c r="E26" s="2">
        <f t="shared" si="7"/>
        <v>-0.46473067770766985</v>
      </c>
      <c r="F26" s="2">
        <f t="shared" si="8"/>
        <v>-0.88545208633633588</v>
      </c>
      <c r="G26" s="2">
        <f t="shared" si="9"/>
        <v>-6.9709601656150477</v>
      </c>
      <c r="H26" s="2">
        <f t="shared" si="10"/>
        <v>-13.281781295045038</v>
      </c>
      <c r="I26" s="2">
        <f t="shared" si="11"/>
        <v>0.21597460280263012</v>
      </c>
      <c r="J26" s="2">
        <f t="shared" si="12"/>
        <v>0.78402539719736997</v>
      </c>
      <c r="K26" s="2">
        <f t="shared" si="13"/>
        <v>0.41149674816075554</v>
      </c>
      <c r="L26" s="2">
        <f t="shared" si="14"/>
        <v>17520</v>
      </c>
      <c r="M26" s="2">
        <f t="shared" si="15"/>
        <v>-542.8054315625584</v>
      </c>
      <c r="N26" s="2">
        <f t="shared" si="16"/>
        <v>-1034.2080368408404</v>
      </c>
      <c r="O26" s="2"/>
      <c r="P26" s="2"/>
      <c r="Q26" s="2"/>
      <c r="R26" s="2"/>
      <c r="S26" s="2"/>
      <c r="T26" s="2"/>
      <c r="U26" s="2"/>
      <c r="V26" s="2">
        <v>15</v>
      </c>
      <c r="W26" s="2">
        <f t="shared" si="17"/>
        <v>8.0652170294057886</v>
      </c>
      <c r="X26" s="2">
        <f t="shared" si="18"/>
        <v>5.1631383872748078</v>
      </c>
      <c r="Y26" s="2">
        <f t="shared" si="19"/>
        <v>0.43832055245086532</v>
      </c>
      <c r="Z26" s="2">
        <f t="shared" si="20"/>
        <v>1149.6187712080625</v>
      </c>
      <c r="AA26">
        <f t="shared" si="21"/>
        <v>15</v>
      </c>
      <c r="AB26">
        <f t="shared" si="22"/>
        <v>1163.2854471771939</v>
      </c>
      <c r="AC26" s="2">
        <f t="shared" si="23"/>
        <v>1168</v>
      </c>
      <c r="AD26" s="2">
        <f t="shared" si="24"/>
        <v>22.227008319029217</v>
      </c>
      <c r="AE26" s="2">
        <f t="shared" si="5"/>
        <v>1163.2854471771939</v>
      </c>
      <c r="AF26" s="2" t="s">
        <v>39</v>
      </c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>
        <v>16</v>
      </c>
      <c r="B27" s="3">
        <v>1166</v>
      </c>
      <c r="C27" s="2">
        <f t="shared" si="6"/>
        <v>256</v>
      </c>
      <c r="D27">
        <f t="shared" si="4"/>
        <v>3.8665846153846153</v>
      </c>
      <c r="E27" s="2">
        <f t="shared" si="7"/>
        <v>-0.66312942604999692</v>
      </c>
      <c r="F27" s="2">
        <f t="shared" si="8"/>
        <v>-0.74850475236073266</v>
      </c>
      <c r="G27" s="2">
        <f t="shared" si="9"/>
        <v>-10.610070816799951</v>
      </c>
      <c r="H27" s="2">
        <f t="shared" si="10"/>
        <v>-11.976076037771723</v>
      </c>
      <c r="I27" s="2">
        <f t="shared" si="11"/>
        <v>0.43974063569339833</v>
      </c>
      <c r="J27" s="2">
        <f t="shared" si="12"/>
        <v>0.56025936430660173</v>
      </c>
      <c r="K27" s="2">
        <f t="shared" si="13"/>
        <v>0.49635552682866774</v>
      </c>
      <c r="L27" s="2">
        <f t="shared" si="14"/>
        <v>18656</v>
      </c>
      <c r="M27" s="2">
        <f t="shared" si="15"/>
        <v>-773.20891077429644</v>
      </c>
      <c r="N27" s="2">
        <f t="shared" si="16"/>
        <v>-872.75654125261428</v>
      </c>
      <c r="O27" s="2"/>
      <c r="P27" s="2"/>
      <c r="Q27" s="2"/>
      <c r="R27" s="2"/>
      <c r="S27" s="2">
        <f>MDETERM(P22:S25)</f>
        <v>-377731151.54345793</v>
      </c>
      <c r="T27" s="8">
        <f>S27/T6</f>
        <v>-11.109958164893481</v>
      </c>
      <c r="U27" s="2"/>
      <c r="V27" s="2">
        <v>16</v>
      </c>
      <c r="W27" s="2">
        <f t="shared" si="17"/>
        <v>8.6028981646995071</v>
      </c>
      <c r="X27" s="2">
        <f t="shared" si="18"/>
        <v>7.3673401813252912</v>
      </c>
      <c r="Y27" s="2">
        <f t="shared" si="19"/>
        <v>0.39523013882392583</v>
      </c>
      <c r="Z27" s="2">
        <f t="shared" si="20"/>
        <v>1149.6187712080625</v>
      </c>
      <c r="AA27">
        <f t="shared" si="21"/>
        <v>16</v>
      </c>
      <c r="AB27">
        <f t="shared" si="22"/>
        <v>1165.9842396929112</v>
      </c>
      <c r="AC27" s="2">
        <f t="shared" si="23"/>
        <v>1166</v>
      </c>
      <c r="AD27" s="2">
        <f t="shared" si="24"/>
        <v>2.4838727953453748E-4</v>
      </c>
      <c r="AE27" s="2">
        <f t="shared" si="5"/>
        <v>1165.9842396929112</v>
      </c>
      <c r="AF27" s="2" t="s">
        <v>39</v>
      </c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>
        <v>17</v>
      </c>
      <c r="B28" s="3">
        <v>1166</v>
      </c>
      <c r="C28" s="2">
        <f t="shared" si="6"/>
        <v>289</v>
      </c>
      <c r="D28">
        <f t="shared" si="4"/>
        <v>4.1082461538461539</v>
      </c>
      <c r="E28" s="2">
        <f t="shared" si="7"/>
        <v>-0.82298932316514906</v>
      </c>
      <c r="F28" s="2">
        <f t="shared" si="8"/>
        <v>-0.56805684042723203</v>
      </c>
      <c r="G28" s="2">
        <f t="shared" si="9"/>
        <v>-13.990818493807534</v>
      </c>
      <c r="H28" s="2">
        <f t="shared" si="10"/>
        <v>-9.6569662872629447</v>
      </c>
      <c r="I28" s="2">
        <f t="shared" si="11"/>
        <v>0.6773114260438301</v>
      </c>
      <c r="J28" s="2">
        <f t="shared" si="12"/>
        <v>0.32268857395616973</v>
      </c>
      <c r="K28" s="2">
        <f t="shared" si="13"/>
        <v>0.46750471462254078</v>
      </c>
      <c r="L28" s="2">
        <f t="shared" si="14"/>
        <v>19822</v>
      </c>
      <c r="M28" s="2">
        <f t="shared" si="15"/>
        <v>-959.60555081056384</v>
      </c>
      <c r="N28" s="2">
        <f t="shared" si="16"/>
        <v>-662.35427593815257</v>
      </c>
      <c r="O28" s="2"/>
      <c r="P28" s="2"/>
      <c r="Q28" s="2"/>
      <c r="R28" s="2"/>
      <c r="S28" s="2"/>
      <c r="T28" s="2"/>
      <c r="U28" s="2"/>
      <c r="V28" s="2">
        <v>17</v>
      </c>
      <c r="W28" s="2">
        <f t="shared" si="17"/>
        <v>9.1405792999932256</v>
      </c>
      <c r="X28" s="2">
        <f t="shared" si="18"/>
        <v>9.1433769505188067</v>
      </c>
      <c r="Y28" s="2">
        <f t="shared" si="19"/>
        <v>0.31869571588350132</v>
      </c>
      <c r="Z28" s="2">
        <f t="shared" si="20"/>
        <v>1149.6187712080625</v>
      </c>
      <c r="AA28">
        <f t="shared" si="21"/>
        <v>17</v>
      </c>
      <c r="AB28">
        <f t="shared" si="22"/>
        <v>1168.2214231744581</v>
      </c>
      <c r="AC28" s="2">
        <f t="shared" si="23"/>
        <v>1166</v>
      </c>
      <c r="AD28" s="2">
        <f t="shared" si="24"/>
        <v>4.9347209200194833</v>
      </c>
      <c r="AE28" s="2">
        <f t="shared" si="5"/>
        <v>1168.2214231744581</v>
      </c>
      <c r="AF28" s="2" t="s">
        <v>39</v>
      </c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>
        <v>18</v>
      </c>
      <c r="B29" s="3">
        <v>1163</v>
      </c>
      <c r="C29" s="2">
        <f t="shared" si="6"/>
        <v>324</v>
      </c>
      <c r="D29">
        <f t="shared" si="4"/>
        <v>4.349907692307692</v>
      </c>
      <c r="E29" s="2">
        <f t="shared" si="7"/>
        <v>-0.93501984966114282</v>
      </c>
      <c r="F29" s="2">
        <f t="shared" si="8"/>
        <v>-0.35459537608329561</v>
      </c>
      <c r="G29" s="2">
        <f t="shared" si="9"/>
        <v>-16.830357293900569</v>
      </c>
      <c r="H29" s="2">
        <f t="shared" si="10"/>
        <v>-6.3827167694993214</v>
      </c>
      <c r="I29" s="2">
        <f t="shared" si="11"/>
        <v>0.87426211926034614</v>
      </c>
      <c r="J29" s="2">
        <f t="shared" si="12"/>
        <v>0.12573788073965386</v>
      </c>
      <c r="K29" s="2">
        <f t="shared" si="13"/>
        <v>0.33155371523593946</v>
      </c>
      <c r="L29" s="2">
        <f t="shared" si="14"/>
        <v>20934</v>
      </c>
      <c r="M29" s="2">
        <f t="shared" si="15"/>
        <v>-1087.428085155909</v>
      </c>
      <c r="N29" s="2">
        <f t="shared" si="16"/>
        <v>-412.39442238487277</v>
      </c>
      <c r="O29" s="2"/>
      <c r="P29" s="2">
        <f>P1</f>
        <v>35</v>
      </c>
      <c r="Q29" s="2">
        <f t="shared" ref="Q29:R29" si="31">Q1</f>
        <v>630</v>
      </c>
      <c r="R29" s="2">
        <f t="shared" si="31"/>
        <v>6.8686256231660288</v>
      </c>
      <c r="S29" s="2">
        <f>T1</f>
        <v>40499</v>
      </c>
      <c r="T29" s="2"/>
      <c r="U29" s="2"/>
      <c r="V29" s="2">
        <v>18</v>
      </c>
      <c r="W29" s="2">
        <f t="shared" si="17"/>
        <v>9.6782604352869459</v>
      </c>
      <c r="X29" s="2">
        <f t="shared" si="18"/>
        <v>10.388031413080288</v>
      </c>
      <c r="Y29" s="2">
        <f t="shared" si="19"/>
        <v>0.21064011508667582</v>
      </c>
      <c r="Z29" s="2">
        <f t="shared" si="20"/>
        <v>1149.6187712080625</v>
      </c>
      <c r="AA29">
        <f t="shared" si="21"/>
        <v>18</v>
      </c>
      <c r="AB29">
        <f t="shared" si="22"/>
        <v>1169.8957031715165</v>
      </c>
      <c r="AC29" s="2">
        <f t="shared" si="23"/>
        <v>1163</v>
      </c>
      <c r="AD29" s="2">
        <f t="shared" si="24"/>
        <v>47.550722229662938</v>
      </c>
      <c r="AE29" s="2">
        <f t="shared" si="5"/>
        <v>1169.8957031715165</v>
      </c>
      <c r="AF29" s="2" t="s">
        <v>39</v>
      </c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>
        <v>19</v>
      </c>
      <c r="B30" s="3">
        <v>1165</v>
      </c>
      <c r="C30" s="2">
        <f t="shared" si="6"/>
        <v>361</v>
      </c>
      <c r="D30">
        <f t="shared" si="4"/>
        <v>4.5915692307692311</v>
      </c>
      <c r="E30" s="2">
        <f t="shared" si="7"/>
        <v>-0.99271016825052927</v>
      </c>
      <c r="F30" s="2">
        <f t="shared" si="8"/>
        <v>-0.12052602147256762</v>
      </c>
      <c r="G30" s="2">
        <f t="shared" si="9"/>
        <v>-18.861493196760055</v>
      </c>
      <c r="H30" s="2">
        <f t="shared" si="10"/>
        <v>-2.2899944079787846</v>
      </c>
      <c r="I30" s="2">
        <f t="shared" si="11"/>
        <v>0.98547347814799413</v>
      </c>
      <c r="J30" s="2">
        <f t="shared" si="12"/>
        <v>1.4526521852005831E-2</v>
      </c>
      <c r="K30" s="2">
        <f t="shared" si="13"/>
        <v>0.1196474070545995</v>
      </c>
      <c r="L30" s="2">
        <f t="shared" si="14"/>
        <v>22135</v>
      </c>
      <c r="M30" s="2">
        <f t="shared" si="15"/>
        <v>-1156.5073460118665</v>
      </c>
      <c r="N30" s="2">
        <f t="shared" si="16"/>
        <v>-140.41281501554127</v>
      </c>
      <c r="O30" s="2"/>
      <c r="P30" s="2">
        <f t="shared" ref="P30:R32" si="32">P2</f>
        <v>630</v>
      </c>
      <c r="Q30" s="2">
        <f t="shared" si="32"/>
        <v>14910</v>
      </c>
      <c r="R30" s="2">
        <f t="shared" si="32"/>
        <v>110.43747711302206</v>
      </c>
      <c r="S30" s="2">
        <f t="shared" ref="S30:S32" si="33">T2</f>
        <v>731047</v>
      </c>
      <c r="T30" s="2"/>
      <c r="U30" s="2"/>
      <c r="V30" s="2">
        <v>19</v>
      </c>
      <c r="W30" s="2">
        <f t="shared" si="17"/>
        <v>10.215941570580664</v>
      </c>
      <c r="X30" s="2">
        <f t="shared" si="18"/>
        <v>11.028968439127748</v>
      </c>
      <c r="Y30" s="2">
        <f t="shared" si="19"/>
        <v>7.5573568914970565E-2</v>
      </c>
      <c r="Z30" s="2">
        <f t="shared" si="20"/>
        <v>1149.6187712080625</v>
      </c>
      <c r="AA30">
        <f t="shared" si="21"/>
        <v>19</v>
      </c>
      <c r="AB30">
        <f t="shared" si="22"/>
        <v>1170.939254786686</v>
      </c>
      <c r="AC30" s="2">
        <f t="shared" si="23"/>
        <v>1165</v>
      </c>
      <c r="AD30" s="2">
        <f t="shared" si="24"/>
        <v>35.274747421172307</v>
      </c>
      <c r="AE30" s="2">
        <f t="shared" si="5"/>
        <v>1170.939254786686</v>
      </c>
      <c r="AF30" s="2" t="s">
        <v>39</v>
      </c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>
        <v>20</v>
      </c>
      <c r="B31" s="3">
        <v>1167</v>
      </c>
      <c r="C31" s="2">
        <f t="shared" si="6"/>
        <v>400</v>
      </c>
      <c r="D31">
        <f t="shared" si="4"/>
        <v>4.8332307692307692</v>
      </c>
      <c r="E31" s="2">
        <f t="shared" si="7"/>
        <v>-0.99270751170865312</v>
      </c>
      <c r="F31" s="2">
        <f t="shared" si="8"/>
        <v>0.1205479000116319</v>
      </c>
      <c r="G31" s="2">
        <f t="shared" si="9"/>
        <v>-19.854150234173062</v>
      </c>
      <c r="H31" s="2">
        <f t="shared" si="10"/>
        <v>2.4109580002326378</v>
      </c>
      <c r="I31" s="2">
        <f t="shared" si="11"/>
        <v>0.98546820380278566</v>
      </c>
      <c r="J31" s="2">
        <f t="shared" si="12"/>
        <v>1.4531796197214402E-2</v>
      </c>
      <c r="K31" s="2">
        <f t="shared" si="13"/>
        <v>-0.11966880586225062</v>
      </c>
      <c r="L31" s="2">
        <f t="shared" si="14"/>
        <v>23340</v>
      </c>
      <c r="M31" s="2">
        <f t="shared" si="15"/>
        <v>-1158.4896661639982</v>
      </c>
      <c r="N31" s="2">
        <f t="shared" si="16"/>
        <v>140.67939931357444</v>
      </c>
      <c r="O31" s="2"/>
      <c r="P31" s="2">
        <f t="shared" si="32"/>
        <v>6.8686256231660288</v>
      </c>
      <c r="Q31" s="2">
        <f t="shared" si="32"/>
        <v>110.43747711302206</v>
      </c>
      <c r="R31" s="2">
        <f t="shared" si="32"/>
        <v>18.787031400020645</v>
      </c>
      <c r="S31" s="2">
        <f t="shared" si="33"/>
        <v>7746.9203367013333</v>
      </c>
      <c r="T31" s="2"/>
      <c r="U31" s="2"/>
      <c r="V31" s="2">
        <v>20</v>
      </c>
      <c r="W31" s="2">
        <f t="shared" si="17"/>
        <v>10.753622705874385</v>
      </c>
      <c r="X31" s="2">
        <f t="shared" si="18"/>
        <v>11.028938925058641</v>
      </c>
      <c r="Y31" s="2">
        <f t="shared" si="19"/>
        <v>-7.9565565726642987E-2</v>
      </c>
      <c r="Z31" s="2">
        <f t="shared" si="20"/>
        <v>1149.6187712080625</v>
      </c>
      <c r="AA31">
        <f t="shared" si="21"/>
        <v>20</v>
      </c>
      <c r="AB31">
        <f t="shared" si="22"/>
        <v>1171.321767273269</v>
      </c>
      <c r="AC31" s="2">
        <f t="shared" si="23"/>
        <v>1167</v>
      </c>
      <c r="AD31" s="2">
        <f t="shared" si="24"/>
        <v>18.677672364298626</v>
      </c>
      <c r="AE31" s="2">
        <f t="shared" si="5"/>
        <v>1171.321767273269</v>
      </c>
      <c r="AF31" s="2" t="s">
        <v>39</v>
      </c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>
        <v>21</v>
      </c>
      <c r="B32" s="3">
        <v>1168</v>
      </c>
      <c r="C32" s="2">
        <f t="shared" si="6"/>
        <v>441</v>
      </c>
      <c r="D32">
        <f t="shared" si="4"/>
        <v>5.0748923076923074</v>
      </c>
      <c r="E32" s="2">
        <f t="shared" si="7"/>
        <v>-0.93501203442479075</v>
      </c>
      <c r="F32" s="2">
        <f t="shared" si="8"/>
        <v>0.3546159831152762</v>
      </c>
      <c r="G32" s="2">
        <f t="shared" si="9"/>
        <v>-19.635252722920605</v>
      </c>
      <c r="H32" s="2">
        <f t="shared" si="10"/>
        <v>7.4469356454208002</v>
      </c>
      <c r="I32" s="2">
        <f t="shared" si="11"/>
        <v>0.87424750451918609</v>
      </c>
      <c r="J32" s="2">
        <f t="shared" si="12"/>
        <v>0.12575249548081385</v>
      </c>
      <c r="K32" s="2">
        <f t="shared" si="13"/>
        <v>-0.33157021181216162</v>
      </c>
      <c r="L32" s="2">
        <f t="shared" si="14"/>
        <v>24528</v>
      </c>
      <c r="M32" s="2">
        <f t="shared" si="15"/>
        <v>-1092.0940562081555</v>
      </c>
      <c r="N32" s="2">
        <f t="shared" si="16"/>
        <v>414.19146827864262</v>
      </c>
      <c r="O32" s="2"/>
      <c r="P32" s="2">
        <f t="shared" si="32"/>
        <v>2.6048461825752565</v>
      </c>
      <c r="Q32" s="2">
        <f t="shared" si="32"/>
        <v>81.687995597089042</v>
      </c>
      <c r="R32" s="2">
        <f t="shared" si="32"/>
        <v>1.140163592151628</v>
      </c>
      <c r="S32" s="2">
        <f t="shared" si="33"/>
        <v>3025.299937462828</v>
      </c>
      <c r="T32" s="2"/>
      <c r="U32" s="2"/>
      <c r="V32" s="2">
        <v>21</v>
      </c>
      <c r="W32" s="2">
        <f t="shared" si="17"/>
        <v>11.291303841168103</v>
      </c>
      <c r="X32" s="2">
        <f t="shared" si="18"/>
        <v>10.387944586131368</v>
      </c>
      <c r="Y32" s="2">
        <f t="shared" si="19"/>
        <v>-0.24576108231691959</v>
      </c>
      <c r="Z32" s="2">
        <f t="shared" si="20"/>
        <v>1149.6187712080625</v>
      </c>
      <c r="AA32">
        <f t="shared" si="21"/>
        <v>21</v>
      </c>
      <c r="AB32">
        <f t="shared" si="22"/>
        <v>1171.052258553045</v>
      </c>
      <c r="AC32" s="2">
        <f t="shared" si="23"/>
        <v>1168</v>
      </c>
      <c r="AD32" s="2">
        <f t="shared" si="24"/>
        <v>9.3162822746364888</v>
      </c>
      <c r="AE32" s="2">
        <f t="shared" si="5"/>
        <v>1171.052258553045</v>
      </c>
      <c r="AF32" s="2" t="s">
        <v>39</v>
      </c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>
        <v>22</v>
      </c>
      <c r="B33" s="3">
        <v>1171</v>
      </c>
      <c r="C33" s="2">
        <f t="shared" si="6"/>
        <v>484</v>
      </c>
      <c r="D33">
        <f t="shared" si="4"/>
        <v>5.3165538461538464</v>
      </c>
      <c r="E33" s="2">
        <f t="shared" si="7"/>
        <v>-0.82297680342956403</v>
      </c>
      <c r="F33" s="2">
        <f t="shared" si="8"/>
        <v>0.56807497834076159</v>
      </c>
      <c r="G33" s="2">
        <f t="shared" si="9"/>
        <v>-18.105489675450407</v>
      </c>
      <c r="H33" s="2">
        <f t="shared" si="10"/>
        <v>12.497649523496754</v>
      </c>
      <c r="I33" s="2">
        <f t="shared" si="11"/>
        <v>0.67729081898314325</v>
      </c>
      <c r="J33" s="2">
        <f t="shared" si="12"/>
        <v>0.32270918101685675</v>
      </c>
      <c r="K33" s="2">
        <f t="shared" si="13"/>
        <v>-0.46751252978319879</v>
      </c>
      <c r="L33" s="2">
        <f t="shared" si="14"/>
        <v>25762</v>
      </c>
      <c r="M33" s="2">
        <f t="shared" si="15"/>
        <v>-963.70583681601943</v>
      </c>
      <c r="N33" s="2">
        <f t="shared" si="16"/>
        <v>665.21579963703186</v>
      </c>
      <c r="O33" s="2"/>
      <c r="P33" s="2"/>
      <c r="Q33" s="2"/>
      <c r="R33" s="2"/>
      <c r="S33" s="2"/>
      <c r="T33" s="2"/>
      <c r="U33" s="2"/>
      <c r="V33" s="2">
        <v>22</v>
      </c>
      <c r="W33" s="2">
        <f t="shared" si="17"/>
        <v>11.828984976461822</v>
      </c>
      <c r="X33" s="2">
        <f t="shared" si="18"/>
        <v>9.1432378567802228</v>
      </c>
      <c r="Y33" s="2">
        <f t="shared" si="19"/>
        <v>-0.41244291874614969</v>
      </c>
      <c r="Z33" s="2">
        <f t="shared" si="20"/>
        <v>1149.6187712080625</v>
      </c>
      <c r="AA33">
        <f t="shared" si="21"/>
        <v>22</v>
      </c>
      <c r="AB33">
        <f t="shared" si="22"/>
        <v>1170.1785511225585</v>
      </c>
      <c r="AC33" s="2">
        <f t="shared" si="23"/>
        <v>1171</v>
      </c>
      <c r="AD33" s="2">
        <f t="shared" si="24"/>
        <v>0.67477825824994297</v>
      </c>
      <c r="AE33" s="2">
        <f t="shared" si="5"/>
        <v>1170.1785511225585</v>
      </c>
      <c r="AF33" s="2" t="s">
        <v>39</v>
      </c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>
        <v>23</v>
      </c>
      <c r="B34" s="3">
        <v>1176</v>
      </c>
      <c r="C34" s="2">
        <f t="shared" si="6"/>
        <v>529</v>
      </c>
      <c r="D34">
        <f t="shared" si="4"/>
        <v>5.5582153846153846</v>
      </c>
      <c r="E34" s="2">
        <f t="shared" si="7"/>
        <v>-0.66311292942009048</v>
      </c>
      <c r="F34" s="2">
        <f t="shared" si="8"/>
        <v>0.7485193670412984</v>
      </c>
      <c r="G34" s="2">
        <f t="shared" si="9"/>
        <v>-15.251597376662081</v>
      </c>
      <c r="H34" s="2">
        <f t="shared" si="10"/>
        <v>17.215945441949863</v>
      </c>
      <c r="I34" s="2">
        <f t="shared" si="11"/>
        <v>0.43971875716409392</v>
      </c>
      <c r="J34" s="2">
        <f t="shared" si="12"/>
        <v>0.56028124283590597</v>
      </c>
      <c r="K34" s="2">
        <f t="shared" si="13"/>
        <v>-0.49635287020642732</v>
      </c>
      <c r="L34" s="2">
        <f t="shared" si="14"/>
        <v>27048</v>
      </c>
      <c r="M34" s="2">
        <f t="shared" si="15"/>
        <v>-779.82080499802646</v>
      </c>
      <c r="N34" s="2">
        <f t="shared" si="16"/>
        <v>880.25877564056691</v>
      </c>
      <c r="O34" s="2"/>
      <c r="P34" s="2"/>
      <c r="Q34" s="2"/>
      <c r="R34" s="2"/>
      <c r="S34" s="2">
        <f>MDETERM(P29:S32)</f>
        <v>-1122033.6694482216</v>
      </c>
      <c r="T34" s="8">
        <f>S34/T6</f>
        <v>-3.3001639065867408E-2</v>
      </c>
      <c r="U34" s="2"/>
      <c r="V34" s="2">
        <v>23</v>
      </c>
      <c r="W34" s="2">
        <f t="shared" si="17"/>
        <v>12.366666111755542</v>
      </c>
      <c r="X34" s="2">
        <f t="shared" si="18"/>
        <v>7.3671569044571683</v>
      </c>
      <c r="Y34" s="2">
        <f t="shared" si="19"/>
        <v>-0.56815441765289454</v>
      </c>
      <c r="Z34" s="2">
        <f t="shared" si="20"/>
        <v>1149.6187712080625</v>
      </c>
      <c r="AA34">
        <f t="shared" si="21"/>
        <v>23</v>
      </c>
      <c r="AB34">
        <f t="shared" si="22"/>
        <v>1168.7844398066222</v>
      </c>
      <c r="AC34" s="2">
        <f t="shared" si="23"/>
        <v>1176</v>
      </c>
      <c r="AD34" s="2">
        <f t="shared" si="24"/>
        <v>52.064308904257828</v>
      </c>
      <c r="AE34" s="2">
        <f t="shared" si="5"/>
        <v>1168.7844398066222</v>
      </c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>
        <v>24</v>
      </c>
      <c r="B35" s="3">
        <v>1172</v>
      </c>
      <c r="C35" s="2">
        <f t="shared" si="6"/>
        <v>576</v>
      </c>
      <c r="D35">
        <f t="shared" si="4"/>
        <v>5.7998769230769227</v>
      </c>
      <c r="E35" s="2">
        <f t="shared" si="7"/>
        <v>-0.46471116291207165</v>
      </c>
      <c r="F35" s="2">
        <f t="shared" si="8"/>
        <v>0.88546232842787276</v>
      </c>
      <c r="G35" s="2">
        <f t="shared" si="9"/>
        <v>-11.153067909889719</v>
      </c>
      <c r="H35" s="2">
        <f t="shared" si="10"/>
        <v>21.251095882268945</v>
      </c>
      <c r="I35" s="2">
        <f t="shared" si="11"/>
        <v>0.21595646493508999</v>
      </c>
      <c r="J35" s="2">
        <f t="shared" si="12"/>
        <v>0.78404353506490998</v>
      </c>
      <c r="K35" s="2">
        <f t="shared" si="13"/>
        <v>-0.41148422835854748</v>
      </c>
      <c r="L35" s="2">
        <f t="shared" si="14"/>
        <v>28128</v>
      </c>
      <c r="M35" s="2">
        <f t="shared" si="15"/>
        <v>-544.64148293294795</v>
      </c>
      <c r="N35" s="2">
        <f t="shared" si="16"/>
        <v>1037.761848917467</v>
      </c>
      <c r="O35" s="2"/>
      <c r="P35" s="2"/>
      <c r="Q35" s="2"/>
      <c r="R35" s="2"/>
      <c r="S35" s="2"/>
      <c r="T35" s="2"/>
      <c r="U35" s="2"/>
      <c r="V35" s="2">
        <v>24</v>
      </c>
      <c r="W35" s="2">
        <f t="shared" si="17"/>
        <v>12.904347247049261</v>
      </c>
      <c r="X35" s="2">
        <f t="shared" si="18"/>
        <v>5.1629215787121154</v>
      </c>
      <c r="Y35" s="2">
        <f t="shared" si="19"/>
        <v>-0.7013209960607808</v>
      </c>
      <c r="Z35" s="2">
        <f t="shared" si="20"/>
        <v>1149.6187712080625</v>
      </c>
      <c r="AA35">
        <f t="shared" si="21"/>
        <v>24</v>
      </c>
      <c r="AB35">
        <f t="shared" si="22"/>
        <v>1166.9847190377632</v>
      </c>
      <c r="AC35" s="2">
        <f t="shared" si="23"/>
        <v>1172</v>
      </c>
      <c r="AD35" s="2">
        <f t="shared" si="24"/>
        <v>25.153043130175178</v>
      </c>
      <c r="AE35" s="2">
        <f t="shared" si="5"/>
        <v>1166.9847190377632</v>
      </c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>
        <v>25</v>
      </c>
      <c r="B36" s="3">
        <v>1162</v>
      </c>
      <c r="C36" s="2">
        <f t="shared" si="6"/>
        <v>625</v>
      </c>
      <c r="D36">
        <f t="shared" si="4"/>
        <v>6.0415384615384617</v>
      </c>
      <c r="E36" s="2">
        <f t="shared" si="7"/>
        <v>-0.23930194707737196</v>
      </c>
      <c r="F36" s="2">
        <f t="shared" si="8"/>
        <v>0.97094519831192261</v>
      </c>
      <c r="G36" s="2">
        <f t="shared" si="9"/>
        <v>-5.9825486769342993</v>
      </c>
      <c r="H36" s="2">
        <f t="shared" si="10"/>
        <v>24.273629957798065</v>
      </c>
      <c r="I36" s="2">
        <f t="shared" si="11"/>
        <v>5.726542187502133E-2</v>
      </c>
      <c r="J36" s="2">
        <f t="shared" si="12"/>
        <v>0.94273457812497874</v>
      </c>
      <c r="K36" s="2">
        <f t="shared" si="13"/>
        <v>-0.23234907646146813</v>
      </c>
      <c r="L36" s="2">
        <f t="shared" si="14"/>
        <v>29050</v>
      </c>
      <c r="M36" s="2">
        <f t="shared" si="15"/>
        <v>-278.06886250390619</v>
      </c>
      <c r="N36" s="2">
        <f t="shared" si="16"/>
        <v>1128.2383204384541</v>
      </c>
      <c r="O36" s="2"/>
      <c r="P36" s="2"/>
      <c r="Q36" s="2"/>
      <c r="R36" s="2"/>
      <c r="S36" s="2"/>
      <c r="T36" s="2"/>
      <c r="U36" s="2"/>
      <c r="V36" s="2">
        <v>25</v>
      </c>
      <c r="W36" s="2">
        <f t="shared" si="17"/>
        <v>13.442028382342979</v>
      </c>
      <c r="X36" s="2">
        <f t="shared" si="18"/>
        <v>2.6586346208071561</v>
      </c>
      <c r="Y36" s="2">
        <f t="shared" si="19"/>
        <v>-0.80106957468567808</v>
      </c>
      <c r="Z36" s="2">
        <f t="shared" si="20"/>
        <v>1149.6187712080625</v>
      </c>
      <c r="AA36">
        <f t="shared" si="21"/>
        <v>25</v>
      </c>
      <c r="AB36">
        <f t="shared" si="22"/>
        <v>1164.918364636527</v>
      </c>
      <c r="AC36" s="2">
        <f t="shared" si="23"/>
        <v>1162</v>
      </c>
      <c r="AD36" s="2">
        <f t="shared" si="24"/>
        <v>8.5168521517315465</v>
      </c>
      <c r="AE36" s="2">
        <f t="shared" si="5"/>
        <v>1164.918364636527</v>
      </c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>
        <v>26</v>
      </c>
      <c r="B37" s="3">
        <v>1168</v>
      </c>
      <c r="C37" s="2">
        <f t="shared" si="6"/>
        <v>676</v>
      </c>
      <c r="D37">
        <f t="shared" si="4"/>
        <v>6.2831999999999999</v>
      </c>
      <c r="E37" s="2">
        <f t="shared" si="7"/>
        <v>1.469282041289059E-5</v>
      </c>
      <c r="F37" s="2">
        <f t="shared" si="8"/>
        <v>0.99999999989206056</v>
      </c>
      <c r="G37" s="2">
        <f t="shared" si="9"/>
        <v>3.8201333073515536E-4</v>
      </c>
      <c r="H37" s="2">
        <f t="shared" si="10"/>
        <v>25.999999997193576</v>
      </c>
      <c r="I37" s="2">
        <f t="shared" si="11"/>
        <v>2.158789716854544E-10</v>
      </c>
      <c r="J37" s="2">
        <f t="shared" si="12"/>
        <v>0.99999999978412113</v>
      </c>
      <c r="K37" s="2">
        <f t="shared" si="13"/>
        <v>1.4692820411304655E-5</v>
      </c>
      <c r="L37" s="2">
        <f t="shared" si="14"/>
        <v>30368</v>
      </c>
      <c r="M37" s="2">
        <f t="shared" si="15"/>
        <v>1.7161214242256209E-2</v>
      </c>
      <c r="N37" s="2">
        <f t="shared" si="16"/>
        <v>1167.9999998739268</v>
      </c>
      <c r="O37" s="2"/>
      <c r="P37" s="2"/>
      <c r="Q37" s="2"/>
      <c r="R37" s="2"/>
      <c r="S37" s="2"/>
      <c r="T37" s="2"/>
      <c r="U37" s="2"/>
      <c r="V37" s="2">
        <v>26</v>
      </c>
      <c r="W37" s="2">
        <f t="shared" si="17"/>
        <v>13.979709517636699</v>
      </c>
      <c r="X37" s="2">
        <f t="shared" si="18"/>
        <v>-1.6323662011150743E-4</v>
      </c>
      <c r="Y37" s="2">
        <f t="shared" si="19"/>
        <v>-0.858042615619936</v>
      </c>
      <c r="Z37" s="2">
        <f t="shared" si="20"/>
        <v>1149.6187712080625</v>
      </c>
      <c r="AA37">
        <f t="shared" si="21"/>
        <v>26</v>
      </c>
      <c r="AB37">
        <f t="shared" si="22"/>
        <v>1162.7402748734592</v>
      </c>
      <c r="AC37" s="2">
        <f t="shared" si="23"/>
        <v>1168</v>
      </c>
      <c r="AD37" s="2">
        <f t="shared" si="24"/>
        <v>27.664708406765087</v>
      </c>
      <c r="AE37" s="2">
        <f t="shared" si="5"/>
        <v>1162.7402748734592</v>
      </c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>
        <v>27</v>
      </c>
      <c r="B38" s="3">
        <v>1165</v>
      </c>
      <c r="C38" s="2">
        <f t="shared" si="6"/>
        <v>729</v>
      </c>
      <c r="D38">
        <f t="shared" si="4"/>
        <v>6.524861538461538</v>
      </c>
      <c r="E38" s="2">
        <f t="shared" si="7"/>
        <v>0.23933047882090747</v>
      </c>
      <c r="F38" s="2">
        <f t="shared" si="8"/>
        <v>0.97093816585164427</v>
      </c>
      <c r="G38" s="2">
        <f t="shared" si="9"/>
        <v>6.4619229281645012</v>
      </c>
      <c r="H38" s="2">
        <f t="shared" si="10"/>
        <v>26.215330477994396</v>
      </c>
      <c r="I38" s="2">
        <f t="shared" si="11"/>
        <v>5.727907809264484E-2</v>
      </c>
      <c r="J38" s="2">
        <f t="shared" si="12"/>
        <v>0.94272092190735512</v>
      </c>
      <c r="K38" s="2">
        <f t="shared" si="13"/>
        <v>0.23237509613876769</v>
      </c>
      <c r="L38" s="2">
        <f t="shared" si="14"/>
        <v>31455</v>
      </c>
      <c r="M38" s="2">
        <f t="shared" si="15"/>
        <v>278.8200078263572</v>
      </c>
      <c r="N38" s="2">
        <f t="shared" si="16"/>
        <v>1131.1429632171655</v>
      </c>
      <c r="O38" s="2"/>
      <c r="P38" s="2"/>
      <c r="Q38" s="2"/>
      <c r="R38" s="2"/>
      <c r="S38" s="2"/>
      <c r="T38" s="2"/>
      <c r="U38" s="2"/>
      <c r="V38" s="2">
        <v>27</v>
      </c>
      <c r="W38" s="2">
        <f t="shared" si="17"/>
        <v>14.517390652930418</v>
      </c>
      <c r="X38" s="2">
        <f t="shared" si="18"/>
        <v>-2.658951607284207</v>
      </c>
      <c r="Y38" s="2">
        <f t="shared" si="19"/>
        <v>-0.86514887442720434</v>
      </c>
      <c r="Z38" s="2">
        <f t="shared" si="20"/>
        <v>1149.6187712080625</v>
      </c>
      <c r="AA38">
        <f t="shared" si="21"/>
        <v>27</v>
      </c>
      <c r="AB38">
        <f t="shared" si="22"/>
        <v>1160.6120613792816</v>
      </c>
      <c r="AC38" s="2">
        <f t="shared" si="23"/>
        <v>1165</v>
      </c>
      <c r="AD38" s="2">
        <f t="shared" si="24"/>
        <v>19.254005339191981</v>
      </c>
      <c r="AE38" s="2">
        <f t="shared" si="5"/>
        <v>1160.6120613792816</v>
      </c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>
        <v>28</v>
      </c>
      <c r="B39" s="3">
        <v>1165</v>
      </c>
      <c r="C39" s="2">
        <f t="shared" si="6"/>
        <v>784</v>
      </c>
      <c r="D39">
        <f t="shared" si="4"/>
        <v>6.7665230769230771</v>
      </c>
      <c r="E39" s="2">
        <f t="shared" si="7"/>
        <v>0.46473718258937408</v>
      </c>
      <c r="F39" s="2">
        <f t="shared" si="8"/>
        <v>0.88544867221024781</v>
      </c>
      <c r="G39" s="2">
        <f t="shared" si="9"/>
        <v>13.012641112502473</v>
      </c>
      <c r="H39" s="2">
        <f t="shared" si="10"/>
        <v>24.792562821886939</v>
      </c>
      <c r="I39" s="2">
        <f t="shared" si="11"/>
        <v>0.21598064888110921</v>
      </c>
      <c r="J39" s="2">
        <f t="shared" si="12"/>
        <v>0.78401935111889087</v>
      </c>
      <c r="K39" s="2">
        <f t="shared" si="13"/>
        <v>0.41150092125049276</v>
      </c>
      <c r="L39" s="2">
        <f t="shared" si="14"/>
        <v>32620</v>
      </c>
      <c r="M39" s="2">
        <f t="shared" si="15"/>
        <v>541.41881771662077</v>
      </c>
      <c r="N39" s="2">
        <f t="shared" si="16"/>
        <v>1031.5477031249386</v>
      </c>
      <c r="O39" s="2"/>
      <c r="P39" s="2"/>
      <c r="Q39" s="2"/>
      <c r="R39" s="2"/>
      <c r="S39" s="2"/>
      <c r="T39" s="2"/>
      <c r="U39" s="2"/>
      <c r="V39" s="2">
        <v>28</v>
      </c>
      <c r="W39" s="2">
        <f t="shared" si="17"/>
        <v>15.055071788224136</v>
      </c>
      <c r="X39" s="2">
        <f t="shared" si="18"/>
        <v>-5.1632106562384088</v>
      </c>
      <c r="Y39" s="2">
        <f t="shared" si="19"/>
        <v>-0.81819520976575588</v>
      </c>
      <c r="Z39" s="2">
        <f t="shared" si="20"/>
        <v>1149.6187712080625</v>
      </c>
      <c r="AA39">
        <f t="shared" si="21"/>
        <v>28</v>
      </c>
      <c r="AB39">
        <f t="shared" si="22"/>
        <v>1158.6924371302825</v>
      </c>
      <c r="AC39" s="2">
        <f t="shared" si="23"/>
        <v>1165</v>
      </c>
      <c r="AD39" s="2">
        <f t="shared" si="24"/>
        <v>39.785349355438335</v>
      </c>
      <c r="AE39" s="2">
        <f t="shared" si="5"/>
        <v>1158.6924371302825</v>
      </c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>
        <v>29</v>
      </c>
      <c r="B40" s="3">
        <v>1165</v>
      </c>
      <c r="C40" s="2">
        <f t="shared" si="6"/>
        <v>841</v>
      </c>
      <c r="D40">
        <f t="shared" si="4"/>
        <v>7.0081846153846152</v>
      </c>
      <c r="E40" s="2">
        <f t="shared" si="7"/>
        <v>0.66313492485505487</v>
      </c>
      <c r="F40" s="2">
        <f t="shared" si="8"/>
        <v>0.74849988071975049</v>
      </c>
      <c r="G40" s="2">
        <f t="shared" si="9"/>
        <v>19.23091282079659</v>
      </c>
      <c r="H40" s="2">
        <f t="shared" si="10"/>
        <v>21.706496540872763</v>
      </c>
      <c r="I40" s="2">
        <f t="shared" si="11"/>
        <v>0.43974792856251926</v>
      </c>
      <c r="J40" s="2">
        <f t="shared" si="12"/>
        <v>0.56025207143748068</v>
      </c>
      <c r="K40" s="2">
        <f t="shared" si="13"/>
        <v>0.49635641215510928</v>
      </c>
      <c r="L40" s="2">
        <f t="shared" si="14"/>
        <v>33785</v>
      </c>
      <c r="M40" s="2">
        <f t="shared" si="15"/>
        <v>772.55218745613888</v>
      </c>
      <c r="N40" s="2">
        <f t="shared" si="16"/>
        <v>872.00236103850932</v>
      </c>
      <c r="O40" s="2"/>
      <c r="P40" s="2"/>
      <c r="Q40" s="2"/>
      <c r="R40" s="2"/>
      <c r="S40" s="2"/>
      <c r="T40" s="2"/>
      <c r="U40" s="2"/>
      <c r="V40" s="2">
        <v>29</v>
      </c>
      <c r="W40" s="2">
        <f t="shared" si="17"/>
        <v>15.592752923517857</v>
      </c>
      <c r="X40" s="2">
        <f t="shared" si="18"/>
        <v>-7.3674012728194418</v>
      </c>
      <c r="Y40" s="2">
        <f t="shared" si="19"/>
        <v>-0.71634996422638231</v>
      </c>
      <c r="Z40" s="2">
        <f t="shared" si="20"/>
        <v>1149.6187712080625</v>
      </c>
      <c r="AA40">
        <f t="shared" si="21"/>
        <v>29</v>
      </c>
      <c r="AB40">
        <f t="shared" si="22"/>
        <v>1157.1277728945345</v>
      </c>
      <c r="AC40" s="2">
        <f t="shared" si="23"/>
        <v>1165</v>
      </c>
      <c r="AD40" s="2">
        <f t="shared" si="24"/>
        <v>61.971959600026146</v>
      </c>
      <c r="AE40" s="2">
        <f t="shared" si="5"/>
        <v>1157.1277728945345</v>
      </c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>
        <v>30</v>
      </c>
      <c r="B41" s="3">
        <v>1161</v>
      </c>
      <c r="C41" s="2">
        <f t="shared" si="6"/>
        <v>900</v>
      </c>
      <c r="D41">
        <f t="shared" si="4"/>
        <v>7.2498461538461534</v>
      </c>
      <c r="E41" s="2">
        <f t="shared" si="7"/>
        <v>0.82299349632151109</v>
      </c>
      <c r="F41" s="2">
        <f t="shared" si="8"/>
        <v>0.56805079439473982</v>
      </c>
      <c r="G41" s="2">
        <f t="shared" si="9"/>
        <v>24.689804889645334</v>
      </c>
      <c r="H41" s="2">
        <f t="shared" si="10"/>
        <v>17.041523831842195</v>
      </c>
      <c r="I41" s="2">
        <f t="shared" si="11"/>
        <v>0.67731829498750507</v>
      </c>
      <c r="J41" s="2">
        <f t="shared" si="12"/>
        <v>0.32268170501249499</v>
      </c>
      <c r="K41" s="2">
        <f t="shared" si="13"/>
        <v>0.46750210936713876</v>
      </c>
      <c r="L41" s="2">
        <f t="shared" si="14"/>
        <v>34830</v>
      </c>
      <c r="M41" s="2">
        <f t="shared" si="15"/>
        <v>955.49544922927441</v>
      </c>
      <c r="N41" s="2">
        <f t="shared" si="16"/>
        <v>659.50697229229297</v>
      </c>
      <c r="O41" s="2"/>
      <c r="P41" s="2"/>
      <c r="Q41" s="2"/>
      <c r="R41" s="2"/>
      <c r="S41" s="2"/>
      <c r="T41" s="2"/>
      <c r="U41" s="2"/>
      <c r="V41" s="2">
        <v>30</v>
      </c>
      <c r="W41" s="2">
        <f t="shared" si="17"/>
        <v>16.130434058811577</v>
      </c>
      <c r="X41" s="2">
        <f t="shared" si="18"/>
        <v>-9.1434233141114056</v>
      </c>
      <c r="Y41" s="2">
        <f t="shared" si="19"/>
        <v>-0.56239821863083383</v>
      </c>
      <c r="Z41" s="2">
        <f t="shared" si="20"/>
        <v>1149.6187712080625</v>
      </c>
      <c r="AA41">
        <f t="shared" si="21"/>
        <v>30</v>
      </c>
      <c r="AB41">
        <f t="shared" si="22"/>
        <v>1156.0433837341318</v>
      </c>
      <c r="AC41" s="2">
        <f t="shared" si="23"/>
        <v>1161</v>
      </c>
      <c r="AD41" s="2">
        <f t="shared" si="24"/>
        <v>24.568044807069278</v>
      </c>
      <c r="AE41" s="2">
        <f t="shared" si="5"/>
        <v>1156.0433837341318</v>
      </c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>
        <v>31</v>
      </c>
      <c r="B42" s="3">
        <v>1159</v>
      </c>
      <c r="C42" s="2">
        <f t="shared" si="6"/>
        <v>961</v>
      </c>
      <c r="D42">
        <f t="shared" si="4"/>
        <v>7.4915076923076924</v>
      </c>
      <c r="E42" s="2">
        <f t="shared" si="7"/>
        <v>0.93502245463900169</v>
      </c>
      <c r="F42" s="2">
        <f t="shared" si="8"/>
        <v>0.35458850703435951</v>
      </c>
      <c r="G42" s="2">
        <f t="shared" si="9"/>
        <v>28.985696093809054</v>
      </c>
      <c r="H42" s="2">
        <f t="shared" si="10"/>
        <v>10.992243718065145</v>
      </c>
      <c r="I42" s="2">
        <f t="shared" si="11"/>
        <v>0.87426699067914393</v>
      </c>
      <c r="J42" s="2">
        <f t="shared" si="12"/>
        <v>0.12573300932085602</v>
      </c>
      <c r="K42" s="2">
        <f t="shared" si="13"/>
        <v>0.33154821623404573</v>
      </c>
      <c r="L42" s="2">
        <f t="shared" si="14"/>
        <v>35929</v>
      </c>
      <c r="M42" s="2">
        <f t="shared" si="15"/>
        <v>1083.6910249266029</v>
      </c>
      <c r="N42" s="2">
        <f t="shared" si="16"/>
        <v>410.96807965282267</v>
      </c>
      <c r="O42" s="2"/>
      <c r="P42" s="2"/>
      <c r="Q42" s="2"/>
      <c r="R42" s="2"/>
      <c r="S42" s="2"/>
      <c r="T42" s="2"/>
      <c r="U42" s="2"/>
      <c r="V42" s="2">
        <v>31</v>
      </c>
      <c r="W42" s="2">
        <f t="shared" si="17"/>
        <v>16.668115194105294</v>
      </c>
      <c r="X42" s="2">
        <f t="shared" si="18"/>
        <v>-10.388060354275321</v>
      </c>
      <c r="Y42" s="2">
        <f t="shared" si="19"/>
        <v>-0.36276205970763431</v>
      </c>
      <c r="Z42" s="2">
        <f t="shared" si="20"/>
        <v>1149.6187712080625</v>
      </c>
      <c r="AA42">
        <f t="shared" si="21"/>
        <v>31</v>
      </c>
      <c r="AB42">
        <f t="shared" si="22"/>
        <v>1155.5360639881849</v>
      </c>
      <c r="AC42" s="2">
        <f t="shared" si="23"/>
        <v>1159</v>
      </c>
      <c r="AD42" s="2">
        <f t="shared" si="24"/>
        <v>11.998852693949651</v>
      </c>
      <c r="AE42" s="2">
        <f t="shared" si="5"/>
        <v>1155.5360639881849</v>
      </c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>
        <v>32</v>
      </c>
      <c r="B43" s="3">
        <v>1157</v>
      </c>
      <c r="C43" s="2">
        <f t="shared" si="6"/>
        <v>1024</v>
      </c>
      <c r="D43">
        <f t="shared" si="4"/>
        <v>7.7331692307692306</v>
      </c>
      <c r="E43" s="2">
        <f t="shared" si="7"/>
        <v>0.99271105365733536</v>
      </c>
      <c r="F43" s="2">
        <f t="shared" si="8"/>
        <v>0.12051872861320341</v>
      </c>
      <c r="G43" s="2">
        <f t="shared" si="9"/>
        <v>31.766753717034732</v>
      </c>
      <c r="H43" s="2">
        <f t="shared" si="10"/>
        <v>3.8565993156225091</v>
      </c>
      <c r="I43" s="2">
        <f t="shared" si="11"/>
        <v>0.98547523605345699</v>
      </c>
      <c r="J43" s="2">
        <f t="shared" si="12"/>
        <v>1.4524763946542974E-2</v>
      </c>
      <c r="K43" s="2">
        <f t="shared" si="13"/>
        <v>0.11964027406705562</v>
      </c>
      <c r="L43" s="2">
        <f t="shared" si="14"/>
        <v>37024</v>
      </c>
      <c r="M43" s="2">
        <f t="shared" si="15"/>
        <v>1148.5666890815371</v>
      </c>
      <c r="N43" s="2">
        <f t="shared" si="16"/>
        <v>139.44016900547635</v>
      </c>
      <c r="O43" s="2"/>
      <c r="P43" s="2"/>
      <c r="Q43" s="2"/>
      <c r="R43" s="2"/>
      <c r="S43" s="2"/>
      <c r="T43" s="2"/>
      <c r="U43" s="2"/>
      <c r="V43" s="2">
        <v>32</v>
      </c>
      <c r="W43" s="2">
        <f t="shared" si="17"/>
        <v>17.205796329399014</v>
      </c>
      <c r="X43" s="2">
        <f t="shared" si="18"/>
        <v>-11.028978275960323</v>
      </c>
      <c r="Y43" s="2">
        <f t="shared" si="19"/>
        <v>-0.1272740986358453</v>
      </c>
      <c r="Z43" s="2">
        <f t="shared" si="20"/>
        <v>1149.6187712080625</v>
      </c>
      <c r="AA43">
        <f t="shared" si="21"/>
        <v>32</v>
      </c>
      <c r="AB43">
        <f t="shared" si="22"/>
        <v>1155.6683151628654</v>
      </c>
      <c r="AC43" s="2">
        <f t="shared" si="23"/>
        <v>1157</v>
      </c>
      <c r="AD43" s="2">
        <f t="shared" si="24"/>
        <v>1.773384505454251</v>
      </c>
      <c r="AE43" s="2">
        <f t="shared" si="5"/>
        <v>1155.6683151628654</v>
      </c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>
        <v>33</v>
      </c>
      <c r="B44" s="3">
        <v>1147</v>
      </c>
      <c r="C44" s="2">
        <f t="shared" si="6"/>
        <v>1089</v>
      </c>
      <c r="D44">
        <f t="shared" si="4"/>
        <v>7.9748307692307687</v>
      </c>
      <c r="E44" s="2">
        <f t="shared" si="7"/>
        <v>0.99270662608754201</v>
      </c>
      <c r="F44" s="2">
        <f t="shared" si="8"/>
        <v>-0.12055519284497472</v>
      </c>
      <c r="G44" s="2">
        <f t="shared" si="9"/>
        <v>32.759318660888887</v>
      </c>
      <c r="H44" s="2">
        <f t="shared" si="10"/>
        <v>-3.9783213638841657</v>
      </c>
      <c r="I44" s="2">
        <f t="shared" si="11"/>
        <v>0.98546644547811091</v>
      </c>
      <c r="J44" s="2">
        <f t="shared" si="12"/>
        <v>1.4533554521889045E-2</v>
      </c>
      <c r="K44" s="2">
        <f t="shared" si="13"/>
        <v>-0.11967593874646784</v>
      </c>
      <c r="L44" s="2">
        <f t="shared" si="14"/>
        <v>37851</v>
      </c>
      <c r="M44" s="2">
        <f t="shared" si="15"/>
        <v>1138.6345001224106</v>
      </c>
      <c r="N44" s="2">
        <f t="shared" si="16"/>
        <v>-138.27680619318599</v>
      </c>
      <c r="O44" s="2"/>
      <c r="P44" s="2"/>
      <c r="Q44" s="2"/>
      <c r="R44" s="2"/>
      <c r="S44" s="2"/>
      <c r="T44" s="2"/>
      <c r="U44" s="2"/>
      <c r="V44" s="2">
        <v>33</v>
      </c>
      <c r="W44" s="2">
        <f t="shared" si="17"/>
        <v>17.743477464692734</v>
      </c>
      <c r="X44" s="2">
        <f t="shared" si="18"/>
        <v>-11.028929085845148</v>
      </c>
      <c r="Y44" s="2">
        <f t="shared" si="19"/>
        <v>0.13129112573893459</v>
      </c>
      <c r="Z44" s="2">
        <f t="shared" si="20"/>
        <v>1149.6187712080625</v>
      </c>
      <c r="AA44">
        <f t="shared" si="21"/>
        <v>33</v>
      </c>
      <c r="AB44">
        <f t="shared" si="22"/>
        <v>1156.4646107126491</v>
      </c>
      <c r="AC44" s="2">
        <f t="shared" si="23"/>
        <v>1147</v>
      </c>
      <c r="AD44" s="2">
        <f t="shared" si="24"/>
        <v>89.578855941992458</v>
      </c>
      <c r="AE44" s="2">
        <f t="shared" si="5"/>
        <v>1156.4646107126491</v>
      </c>
      <c r="AF44" s="2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>
        <v>34</v>
      </c>
      <c r="B45" s="3">
        <v>1155</v>
      </c>
      <c r="C45" s="2">
        <f t="shared" si="6"/>
        <v>1156</v>
      </c>
      <c r="D45">
        <f t="shared" si="4"/>
        <v>8.2164923076923078</v>
      </c>
      <c r="E45" s="2">
        <f t="shared" si="7"/>
        <v>0.93500942924508168</v>
      </c>
      <c r="F45" s="2">
        <f t="shared" si="8"/>
        <v>-0.35462285208766042</v>
      </c>
      <c r="G45" s="2">
        <f t="shared" si="9"/>
        <v>31.790320594332776</v>
      </c>
      <c r="H45" s="2">
        <f t="shared" si="10"/>
        <v>-12.057176970980453</v>
      </c>
      <c r="I45" s="2">
        <f t="shared" si="11"/>
        <v>0.87424263277721337</v>
      </c>
      <c r="J45" s="2">
        <f t="shared" si="12"/>
        <v>0.12575736722278669</v>
      </c>
      <c r="K45" s="2">
        <f t="shared" si="13"/>
        <v>-0.33157571052774637</v>
      </c>
      <c r="L45" s="2">
        <f t="shared" si="14"/>
        <v>39270</v>
      </c>
      <c r="M45" s="2">
        <f t="shared" si="15"/>
        <v>1079.9358907780693</v>
      </c>
      <c r="N45" s="2">
        <f t="shared" si="16"/>
        <v>-409.58939416124781</v>
      </c>
      <c r="O45" s="2"/>
      <c r="P45" s="2"/>
      <c r="Q45" s="2"/>
      <c r="R45" s="2"/>
      <c r="S45" s="2"/>
      <c r="T45" s="2"/>
      <c r="U45" s="2"/>
      <c r="V45" s="2">
        <v>34</v>
      </c>
      <c r="W45" s="2">
        <f t="shared" si="17"/>
        <v>18.281158599986451</v>
      </c>
      <c r="X45" s="2">
        <f t="shared" si="18"/>
        <v>-10.387915642693789</v>
      </c>
      <c r="Y45" s="2">
        <f t="shared" si="19"/>
        <v>0.39790660254958538</v>
      </c>
      <c r="Z45" s="2">
        <f t="shared" si="20"/>
        <v>1149.6187712080625</v>
      </c>
      <c r="AA45">
        <f t="shared" si="21"/>
        <v>34</v>
      </c>
      <c r="AB45">
        <f t="shared" si="22"/>
        <v>1157.9099207679049</v>
      </c>
      <c r="AC45" s="2">
        <f t="shared" si="23"/>
        <v>1155</v>
      </c>
      <c r="AD45" s="2">
        <f t="shared" si="24"/>
        <v>8.4676388754839547</v>
      </c>
      <c r="AE45" s="2">
        <f t="shared" si="5"/>
        <v>1157.9099207679049</v>
      </c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>
        <v>35</v>
      </c>
      <c r="B46" s="3">
        <v>1143</v>
      </c>
      <c r="C46" s="2">
        <f t="shared" si="6"/>
        <v>1225</v>
      </c>
      <c r="D46">
        <f t="shared" si="4"/>
        <v>8.4581538461538468</v>
      </c>
      <c r="E46" s="2">
        <f t="shared" si="7"/>
        <v>0.82297263009553678</v>
      </c>
      <c r="F46" s="2">
        <f t="shared" si="8"/>
        <v>-0.56808102425062112</v>
      </c>
      <c r="G46" s="2">
        <f t="shared" si="9"/>
        <v>28.804042053343789</v>
      </c>
      <c r="H46" s="2">
        <f t="shared" si="10"/>
        <v>-19.882835848771741</v>
      </c>
      <c r="I46" s="2">
        <f t="shared" si="11"/>
        <v>0.6772839498863652</v>
      </c>
      <c r="J46" s="2">
        <f t="shared" si="12"/>
        <v>0.3227160501136348</v>
      </c>
      <c r="K46" s="2">
        <f t="shared" si="13"/>
        <v>-0.46751513463490008</v>
      </c>
      <c r="L46" s="2">
        <f t="shared" si="14"/>
        <v>40005</v>
      </c>
      <c r="M46" s="2">
        <f t="shared" si="15"/>
        <v>940.65771619919849</v>
      </c>
      <c r="N46" s="2">
        <f t="shared" si="16"/>
        <v>-649.31661071845997</v>
      </c>
      <c r="O46" s="2"/>
      <c r="P46" s="2"/>
      <c r="Q46" s="2"/>
      <c r="R46" s="2"/>
      <c r="S46" s="2"/>
      <c r="T46" s="2"/>
      <c r="U46" s="2"/>
      <c r="V46" s="2">
        <v>35</v>
      </c>
      <c r="W46" s="2">
        <f t="shared" si="17"/>
        <v>18.818839735280172</v>
      </c>
      <c r="X46" s="2">
        <f t="shared" si="18"/>
        <v>-9.1431914912137717</v>
      </c>
      <c r="Y46" s="2">
        <f t="shared" si="19"/>
        <v>0.65616617228705443</v>
      </c>
      <c r="Z46" s="2">
        <f t="shared" si="20"/>
        <v>1149.6187712080625</v>
      </c>
      <c r="AA46">
        <f t="shared" si="21"/>
        <v>35</v>
      </c>
      <c r="AB46">
        <f t="shared" si="22"/>
        <v>1159.9505856244159</v>
      </c>
      <c r="AC46" s="2">
        <f t="shared" si="23"/>
        <v>1143</v>
      </c>
      <c r="AD46" s="2">
        <f t="shared" si="24"/>
        <v>287.32235301065521</v>
      </c>
      <c r="AE46" s="2">
        <f t="shared" si="5"/>
        <v>1159.9505856244159</v>
      </c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>
        <v>36</v>
      </c>
      <c r="B47" s="2"/>
      <c r="C47" s="2">
        <f t="shared" ref="C47" si="34">A47*A47</f>
        <v>1296</v>
      </c>
      <c r="D47">
        <f t="shared" ref="D47" si="35">A47*$M$4</f>
        <v>8.6998153846153841</v>
      </c>
      <c r="E47" s="2">
        <f t="shared" ref="E47" si="36">SIN(D47)</f>
        <v>0.66310743047187892</v>
      </c>
      <c r="F47" s="2">
        <f t="shared" ref="F47" si="37">COS(D47)</f>
        <v>-0.74852423852069228</v>
      </c>
      <c r="G47" s="2">
        <f t="shared" ref="G47" si="38">A47*E47</f>
        <v>23.87186749698764</v>
      </c>
      <c r="H47" s="2">
        <f t="shared" ref="H47" si="39">A47*F47</f>
        <v>-26.946872586744924</v>
      </c>
      <c r="I47" s="2">
        <f t="shared" ref="I47" si="40">E47*E47</f>
        <v>0.43971146434701774</v>
      </c>
      <c r="J47" s="2">
        <f t="shared" ref="J47" si="41">F47*F47</f>
        <v>0.5602885356529822</v>
      </c>
      <c r="K47" s="2">
        <f t="shared" ref="K47" si="42">E47*F47</f>
        <v>-0.49635198445137607</v>
      </c>
      <c r="L47" s="2">
        <f t="shared" ref="L47" si="43">A47*B47</f>
        <v>0</v>
      </c>
      <c r="M47" s="2">
        <f t="shared" ref="M47" si="44">B47*E47</f>
        <v>0</v>
      </c>
      <c r="N47" s="2">
        <f t="shared" ref="N47" si="45">B47*F47</f>
        <v>0</v>
      </c>
      <c r="O47" s="2"/>
      <c r="P47" s="2"/>
      <c r="Q47" s="2"/>
      <c r="R47" s="2"/>
      <c r="S47" s="2"/>
      <c r="T47" s="2"/>
      <c r="U47" s="2"/>
      <c r="V47" s="2">
        <v>36</v>
      </c>
      <c r="W47" s="2">
        <f t="shared" ref="W47" si="46">$T$20*V47</f>
        <v>19.356520870573892</v>
      </c>
      <c r="X47" s="2">
        <f t="shared" ref="X47" si="47">$T$27*E47</f>
        <v>-7.3670958113725877</v>
      </c>
      <c r="Y47" s="2">
        <f t="shared" ref="Y47" si="48">$T$34*H47</f>
        <v>0.88929096306167277</v>
      </c>
      <c r="Z47" s="2">
        <f t="shared" si="20"/>
        <v>1149.6187712080625</v>
      </c>
      <c r="AA47" s="2"/>
      <c r="AB47" s="2"/>
      <c r="AC47" s="2"/>
      <c r="AD47" s="2"/>
      <c r="AE47" s="9">
        <f t="shared" si="5"/>
        <v>1162.4974872303255</v>
      </c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florin</dc:creator>
  <cp:lastModifiedBy>Luigino</cp:lastModifiedBy>
  <dcterms:created xsi:type="dcterms:W3CDTF">2017-08-05T06:50:33Z</dcterms:created>
  <dcterms:modified xsi:type="dcterms:W3CDTF">2019-03-25T19:45:21Z</dcterms:modified>
</cp:coreProperties>
</file>