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C9" i="4" s="1"/>
  <c r="Q2" i="4" s="1"/>
  <c r="AC12" i="4"/>
  <c r="AA12" i="4"/>
  <c r="L12" i="4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L9" i="4" l="1"/>
  <c r="T2" i="4" s="1"/>
  <c r="Q16" i="4" s="1"/>
  <c r="C9" i="1"/>
  <c r="P15" i="4"/>
  <c r="L9" i="1"/>
  <c r="T2" i="1" s="1"/>
  <c r="S30" i="1" s="1"/>
  <c r="Q2" i="1"/>
  <c r="Q9" i="1" s="1"/>
  <c r="Q23" i="4"/>
  <c r="Q30" i="4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P23" i="1"/>
  <c r="P16" i="1"/>
  <c r="M4" i="1"/>
  <c r="D21" i="1" s="1"/>
  <c r="Q8" i="1" l="1"/>
  <c r="Q22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<sst xmlns="http://schemas.openxmlformats.org/spreadsheetml/2006/main" count="280" uniqueCount="44">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</sst>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1004.236036825309</c:v>
                </c:pt>
                <c:pt idx="1">
                  <c:v>1009.54000388622</c:v>
                </c:pt>
                <c:pt idx="2">
                  <c:v>1052.4925135499825</c:v>
                </c:pt>
                <c:pt idx="3">
                  <c:v>1181.3261822181794</c:v>
                </c:pt>
                <c:pt idx="4">
                  <c:v>1328.6520017403955</c:v>
                </c:pt>
                <c:pt idx="5">
                  <c:v>1352.0185339211998</c:v>
                </c:pt>
                <c:pt idx="6">
                  <c:v>1224.7151017893516</c:v>
                </c:pt>
                <c:pt idx="7">
                  <c:v>1125.38121157602</c:v>
                </c:pt>
                <c:pt idx="8">
                  <c:v>1253.39673182295</c:v>
                </c:pt>
                <c:pt idx="9">
                  <c:v>1557.540334253742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1005</c:v>
                </c:pt>
                <c:pt idx="1">
                  <c:v>1024</c:v>
                </c:pt>
                <c:pt idx="2">
                  <c:v>1104</c:v>
                </c:pt>
                <c:pt idx="3">
                  <c:v>1190</c:v>
                </c:pt>
                <c:pt idx="4">
                  <c:v>1244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7280"/>
        <c:axId val="54817856"/>
      </c:scatterChart>
      <c:valAx>
        <c:axId val="5481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7856"/>
        <c:crosses val="autoZero"/>
        <c:crossBetween val="midCat"/>
      </c:valAx>
      <c:valAx>
        <c:axId val="5481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1144.2608634925937</c:v>
                </c:pt>
                <c:pt idx="1">
                  <c:v>1138.4907950777877</c:v>
                </c:pt>
                <c:pt idx="2">
                  <c:v>1134.201396115518</c:v>
                </c:pt>
                <c:pt idx="3">
                  <c:v>1131.9950971737344</c:v>
                </c:pt>
                <c:pt idx="4">
                  <c:v>1132.3187467095531</c:v>
                </c:pt>
                <c:pt idx="5">
                  <c:v>1135.4276248830049</c:v>
                </c:pt>
                <c:pt idx="6">
                  <c:v>1141.3618409807061</c:v>
                </c:pt>
                <c:pt idx="7">
                  <c:v>1149.9367635720866</c:v>
                </c:pt>
                <c:pt idx="8">
                  <c:v>1160.7482906573518</c:v>
                </c:pt>
                <c:pt idx="9">
                  <c:v>1173.1928706331141</c:v>
                </c:pt>
                <c:pt idx="10">
                  <c:v>1186.5012852850487</c:v>
                </c:pt>
                <c:pt idx="11">
                  <c:v>1199.7843550961722</c:v>
                </c:pt>
                <c:pt idx="12">
                  <c:v>1212.0879744214976</c:v>
                </c:pt>
                <c:pt idx="13">
                  <c:v>1222.454273852459</c:v>
                </c:pt>
                <c:pt idx="14">
                  <c:v>1229.9852760460674</c:v>
                </c:pt>
                <c:pt idx="15">
                  <c:v>1233.9051863385316</c:v>
                </c:pt>
                <c:pt idx="16">
                  <c:v>1233.617456186751</c:v>
                </c:pt>
                <c:pt idx="17">
                  <c:v>1228.7529791749485</c:v>
                </c:pt>
                <c:pt idx="18">
                  <c:v>1219.2062166841465</c:v>
                </c:pt>
                <c:pt idx="19">
                  <c:v>1205.156681835889</c:v>
                </c:pt>
                <c:pt idx="20">
                  <c:v>1187.0740033212992</c:v>
                </c:pt>
                <c:pt idx="21">
                  <c:v>1165.7057030652281</c:v>
                </c:pt>
                <c:pt idx="22">
                  <c:v>1142.0478039337365</c:v>
                </c:pt>
                <c:pt idx="23">
                  <c:v>1117.2993818071493</c:v>
                </c:pt>
                <c:pt idx="24">
                  <c:v>1092.8031345092199</c:v>
                </c:pt>
                <c:pt idx="25">
                  <c:v>1069.9749038036016</c:v>
                </c:pt>
                <c:pt idx="26">
                  <c:v>1050.2258057411968</c:v>
                </c:pt>
                <c:pt idx="27">
                  <c:v>1034.8811559728354</c:v>
                </c:pt>
                <c:pt idx="28">
                  <c:v>1025.1006867032054</c:v>
                </c:pt>
                <c:pt idx="29">
                  <c:v>1021.8046187651897</c:v>
                </c:pt>
                <c:pt idx="30">
                  <c:v>1025.6099667673195</c:v>
                </c:pt>
                <c:pt idx="31">
                  <c:v>1036.7810219593846</c:v>
                </c:pt>
                <c:pt idx="32">
                  <c:v>1055.1972945207128</c:v>
                </c:pt>
                <c:pt idx="33">
                  <c:v>1080.3413354009278</c:v>
                </c:pt>
                <c:pt idx="34">
                  <c:v>1111.307840033508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19584"/>
        <c:axId val="54820160"/>
      </c:scatterChart>
      <c:valAx>
        <c:axId val="5481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20160"/>
        <c:crosses val="autoZero"/>
        <c:crossBetween val="midCat"/>
      </c:valAx>
      <c:valAx>
        <c:axId val="5482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1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5.5</v>
      </c>
      <c r="O1" t="s">
        <v>39</v>
      </c>
      <c r="P1" s="2">
        <f>M2</f>
        <v>5</v>
      </c>
      <c r="Q1" s="2">
        <f>A9</f>
        <v>15</v>
      </c>
      <c r="R1" s="2">
        <f>E9</f>
        <v>-0.14681360908725194</v>
      </c>
      <c r="S1" s="2">
        <f>F9</f>
        <v>-0.49998641169016333</v>
      </c>
      <c r="T1" s="2">
        <f>B9</f>
        <v>5567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10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-5.0865352369266938</v>
      </c>
      <c r="S2" s="2">
        <f>H9</f>
        <v>-0.13570238229483156</v>
      </c>
      <c r="T2" s="2">
        <f>L9</f>
        <v>17345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-0.14681360908725194</v>
      </c>
      <c r="Q3" s="2">
        <f>G9</f>
        <v>-5.0865352369266938</v>
      </c>
      <c r="R3" s="2">
        <f>I9</f>
        <v>2.749991923765565</v>
      </c>
      <c r="S3" s="2">
        <f>K9</f>
        <v>-0.1606657160181022</v>
      </c>
      <c r="T3" s="2">
        <f>M9</f>
        <v>-473.4085039559202</v>
      </c>
      <c r="U3" s="2" t="s">
        <v>39</v>
      </c>
      <c r="V3" s="2"/>
      <c r="W3" s="2" t="s">
        <v>39</v>
      </c>
      <c r="X3" s="2">
        <f>AE8</f>
        <v>1328.6520017403955</v>
      </c>
      <c r="Y3" s="2">
        <f>AC10</f>
        <v>20.103624351155883</v>
      </c>
      <c r="Z3" t="str">
        <f>IF(ABS(Y3)&lt;5,"bine","rau")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1.1424000000000001</v>
      </c>
      <c r="O4" t="s">
        <v>39</v>
      </c>
      <c r="P4" s="6">
        <f>F9</f>
        <v>-0.49998641169016333</v>
      </c>
      <c r="Q4" s="2">
        <f>H9</f>
        <v>-0.13570238229483156</v>
      </c>
      <c r="R4" s="2">
        <f>K9</f>
        <v>-0.1606657160181022</v>
      </c>
      <c r="S4" s="2">
        <f>J9</f>
        <v>2.250008076234435</v>
      </c>
      <c r="T4" s="2">
        <f>N9</f>
        <v>-435.18332337267293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48.60281266739711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5567</v>
      </c>
      <c r="Q8" s="2">
        <f t="shared" ref="Q8:S8" si="0">Q1</f>
        <v>15</v>
      </c>
      <c r="R8" s="2">
        <f t="shared" si="0"/>
        <v>-0.14681360908725194</v>
      </c>
      <c r="S8" s="2">
        <f t="shared" si="0"/>
        <v>-0.49998641169016333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84.652001740395463</v>
      </c>
      <c r="AE8" s="2">
        <f>AE16</f>
        <v>1328.6520017403955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5567</v>
      </c>
      <c r="C9">
        <f>SUM(C12:C16)</f>
        <v>55</v>
      </c>
      <c r="E9">
        <f t="shared" ref="E9:N9" si="1">SUM(E12:E16)</f>
        <v>-0.14681360908725194</v>
      </c>
      <c r="F9">
        <f t="shared" si="1"/>
        <v>-0.49998641169016333</v>
      </c>
      <c r="G9">
        <f t="shared" si="1"/>
        <v>-5.0865352369266938</v>
      </c>
      <c r="H9">
        <f t="shared" si="1"/>
        <v>-0.13570238229483156</v>
      </c>
      <c r="I9">
        <f t="shared" si="1"/>
        <v>2.749991923765565</v>
      </c>
      <c r="J9">
        <f t="shared" si="1"/>
        <v>2.250008076234435</v>
      </c>
      <c r="K9">
        <f t="shared" si="1"/>
        <v>-0.1606657160181022</v>
      </c>
      <c r="L9">
        <f t="shared" si="1"/>
        <v>17345</v>
      </c>
      <c r="M9">
        <f t="shared" si="1"/>
        <v>-473.4085039559202</v>
      </c>
      <c r="N9">
        <f t="shared" si="1"/>
        <v>-435.18332337267293</v>
      </c>
      <c r="O9" s="2"/>
      <c r="P9" s="2">
        <f t="shared" ref="P9:P11" si="2">T2</f>
        <v>17345</v>
      </c>
      <c r="Q9" s="2">
        <f t="shared" ref="Q9:S11" si="3">Q2</f>
        <v>55</v>
      </c>
      <c r="R9" s="2">
        <f t="shared" si="3"/>
        <v>-5.0865352369266938</v>
      </c>
      <c r="S9" s="2">
        <f t="shared" si="3"/>
        <v>-0.13570238229483156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-473.4085039559202</v>
      </c>
      <c r="Q10" s="2">
        <f t="shared" si="3"/>
        <v>-5.0865352369266938</v>
      </c>
      <c r="R10" s="2">
        <f t="shared" si="3"/>
        <v>2.749991923765565</v>
      </c>
      <c r="S10" s="2">
        <f t="shared" si="3"/>
        <v>-0.1606657160181022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20.103624351155883</v>
      </c>
      <c r="AD10" s="2">
        <f>SUM(AD12:AD16)</f>
        <v>10103.892801309696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-435.18332337267293</v>
      </c>
      <c r="Q11" s="2">
        <f t="shared" si="3"/>
        <v>-0.13570238229483156</v>
      </c>
      <c r="R11" s="2">
        <f t="shared" si="3"/>
        <v>-0.1606657160181022</v>
      </c>
      <c r="S11" s="2">
        <f t="shared" si="3"/>
        <v>2.250008076234435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1005</v>
      </c>
      <c r="C12" s="2">
        <f>A12*A12</f>
        <v>1</v>
      </c>
      <c r="D12">
        <f t="shared" ref="D12:D21" si="4">A12*$M$4</f>
        <v>1.1424000000000001</v>
      </c>
      <c r="E12" s="2">
        <f>SIN(D12)</f>
        <v>0.90963310510003315</v>
      </c>
      <c r="F12" s="2">
        <f>COS(D12)</f>
        <v>0.41541258298957673</v>
      </c>
      <c r="G12" s="2">
        <f>A12*E12</f>
        <v>0.90963310510003315</v>
      </c>
      <c r="H12" s="2">
        <f>A12*F12</f>
        <v>0.41541258298957673</v>
      </c>
      <c r="I12" s="2">
        <f>E12*E12</f>
        <v>0.82743238589392798</v>
      </c>
      <c r="J12" s="2">
        <f>F12*F12</f>
        <v>0.17256761410607196</v>
      </c>
      <c r="K12" s="2">
        <f>E12*F12</f>
        <v>0.37787303776243392</v>
      </c>
      <c r="L12" s="2">
        <f>A12*B12</f>
        <v>1005</v>
      </c>
      <c r="M12" s="2">
        <f>B12*E12</f>
        <v>914.18127062553333</v>
      </c>
      <c r="N12" s="2">
        <f>B12*F12</f>
        <v>417.48964590452459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43.228360509535278</v>
      </c>
      <c r="X12" s="2">
        <f>$T$27*E12</f>
        <v>-34.670888551394981</v>
      </c>
      <c r="Y12" s="2">
        <f>$T$34*H12</f>
        <v>10.544550675484755</v>
      </c>
      <c r="Z12" s="2">
        <f>$T$13</f>
        <v>985.13401419168395</v>
      </c>
      <c r="AA12">
        <f>V12</f>
        <v>1</v>
      </c>
      <c r="AB12">
        <f>AE12-$AB$1</f>
        <v>1004.236036825309</v>
      </c>
      <c r="AC12" s="2">
        <f>B12</f>
        <v>1005</v>
      </c>
      <c r="AD12" s="2">
        <f>(AB12-AC12)^2</f>
        <v>0.58363973228388599</v>
      </c>
      <c r="AE12" s="2">
        <f t="shared" ref="AE12:AE21" si="5">SUM(W12:Z12)</f>
        <v>1004.236036825309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1024</v>
      </c>
      <c r="C13" s="2">
        <f t="shared" ref="C13:C21" si="6">A13*A13</f>
        <v>4</v>
      </c>
      <c r="D13">
        <f t="shared" si="4"/>
        <v>2.2848000000000002</v>
      </c>
      <c r="E13" s="2">
        <f t="shared" ref="E13:E21" si="7">SIN(D13)</f>
        <v>0.75574607552486783</v>
      </c>
      <c r="F13" s="2">
        <f t="shared" ref="F13:F21" si="8">COS(D13)</f>
        <v>-0.65486477178785607</v>
      </c>
      <c r="G13" s="2">
        <f t="shared" ref="G13:G21" si="9">A13*E13</f>
        <v>1.5114921510497357</v>
      </c>
      <c r="H13" s="2">
        <f t="shared" ref="H13:H21" si="10">A13*F13</f>
        <v>-1.3097295435757121</v>
      </c>
      <c r="I13" s="2">
        <f t="shared" ref="I13:I21" si="11">E13*E13</f>
        <v>0.57115213067123927</v>
      </c>
      <c r="J13" s="2">
        <f t="shared" ref="J13:J21" si="12">F13*F13</f>
        <v>0.42884786932876079</v>
      </c>
      <c r="K13" s="2">
        <f t="shared" ref="K13:K21" si="13">E13*F13</f>
        <v>-0.49491148127816043</v>
      </c>
      <c r="L13" s="2">
        <f t="shared" ref="L13:L16" si="14">A13*B13</f>
        <v>2048</v>
      </c>
      <c r="M13" s="2">
        <f t="shared" ref="M13:M16" si="15">B13*E13</f>
        <v>773.88398133746466</v>
      </c>
      <c r="N13" s="2">
        <f t="shared" ref="N13:N16" si="16">B13*F13</f>
        <v>-670.58152631076462</v>
      </c>
      <c r="O13" s="2"/>
      <c r="P13" s="2"/>
      <c r="Q13" s="2"/>
      <c r="R13" s="2"/>
      <c r="S13" s="2">
        <f>MDETERM(P8:S11)</f>
        <v>47880.283944039344</v>
      </c>
      <c r="T13" s="8">
        <f>S13/T6</f>
        <v>985.13401419168395</v>
      </c>
      <c r="U13" s="2" t="s">
        <v>39</v>
      </c>
      <c r="V13" s="2">
        <v>2</v>
      </c>
      <c r="W13" s="2">
        <f t="shared" ref="W13:W21" si="17">$T$20*V13</f>
        <v>86.456721019070557</v>
      </c>
      <c r="X13" s="2">
        <f t="shared" ref="X13:X21" si="18">$T$27*E13</f>
        <v>-28.805446735357467</v>
      </c>
      <c r="Y13" s="2">
        <f t="shared" ref="Y13:Y21" si="19">$T$34*H13</f>
        <v>-33.245284589177068</v>
      </c>
      <c r="Z13" s="2">
        <f t="shared" ref="Z13:Z21" si="20">$T$13</f>
        <v>985.13401419168395</v>
      </c>
      <c r="AA13">
        <f t="shared" ref="AA13:AA21" si="21">V13</f>
        <v>2</v>
      </c>
      <c r="AB13">
        <f t="shared" ref="AB13:AB16" si="22">AE13-$AB$1</f>
        <v>1009.54000388622</v>
      </c>
      <c r="AC13" s="2">
        <f t="shared" ref="AC13:AC16" si="23">B13</f>
        <v>1024</v>
      </c>
      <c r="AD13" s="2">
        <f t="shared" ref="AD13:AD16" si="24">(AB13-AC13)^2</f>
        <v>209.09148761053251</v>
      </c>
      <c r="AE13" s="2">
        <f t="shared" si="5"/>
        <v>1009.54000388622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1104</v>
      </c>
      <c r="C14" s="2">
        <f t="shared" si="6"/>
        <v>9</v>
      </c>
      <c r="D14">
        <f t="shared" si="4"/>
        <v>3.4272</v>
      </c>
      <c r="E14" s="2">
        <f t="shared" si="7"/>
        <v>-0.28174024646399076</v>
      </c>
      <c r="F14" s="2">
        <f t="shared" si="8"/>
        <v>-0.95949071570412281</v>
      </c>
      <c r="G14" s="2">
        <f t="shared" si="9"/>
        <v>-0.84522073939197229</v>
      </c>
      <c r="H14" s="2">
        <f t="shared" si="10"/>
        <v>-2.8784721471123684</v>
      </c>
      <c r="I14" s="2">
        <f t="shared" si="11"/>
        <v>7.9377566477590256E-2</v>
      </c>
      <c r="J14" s="2">
        <f t="shared" si="12"/>
        <v>0.9206224335224098</v>
      </c>
      <c r="K14" s="2">
        <f t="shared" si="13"/>
        <v>0.27032715072239044</v>
      </c>
      <c r="L14" s="2">
        <f t="shared" si="14"/>
        <v>3312</v>
      </c>
      <c r="M14" s="2">
        <f t="shared" si="15"/>
        <v>-311.04123209624578</v>
      </c>
      <c r="N14" s="2">
        <f t="shared" si="16"/>
        <v>-1059.2777501373516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129.68508152860585</v>
      </c>
      <c r="X14" s="2">
        <f t="shared" si="18"/>
        <v>10.738598486387939</v>
      </c>
      <c r="Y14" s="2">
        <f t="shared" si="19"/>
        <v>-73.065180656695119</v>
      </c>
      <c r="Z14" s="2">
        <f t="shared" si="20"/>
        <v>985.13401419168395</v>
      </c>
      <c r="AA14">
        <f t="shared" si="21"/>
        <v>3</v>
      </c>
      <c r="AB14">
        <f t="shared" si="22"/>
        <v>1052.4925135499825</v>
      </c>
      <c r="AC14" s="2">
        <f t="shared" si="23"/>
        <v>1104</v>
      </c>
      <c r="AD14" s="2">
        <f t="shared" si="24"/>
        <v>2653.0211603987359</v>
      </c>
      <c r="AE14" s="2">
        <f t="shared" si="5"/>
        <v>1052.4925135499825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1190</v>
      </c>
      <c r="C15" s="2">
        <f t="shared" si="6"/>
        <v>16</v>
      </c>
      <c r="D15">
        <f t="shared" si="4"/>
        <v>4.5696000000000003</v>
      </c>
      <c r="E15" s="2">
        <f t="shared" si="7"/>
        <v>-0.98982296255632074</v>
      </c>
      <c r="F15" s="2">
        <f t="shared" si="8"/>
        <v>-0.14230426134247853</v>
      </c>
      <c r="G15" s="2">
        <f t="shared" si="9"/>
        <v>-3.959291850225283</v>
      </c>
      <c r="H15" s="2">
        <f t="shared" si="10"/>
        <v>-0.56921704536991413</v>
      </c>
      <c r="I15" s="2">
        <f t="shared" si="11"/>
        <v>0.97974949720377158</v>
      </c>
      <c r="J15" s="2">
        <f t="shared" si="12"/>
        <v>2.025050279622843E-2</v>
      </c>
      <c r="K15" s="2">
        <f t="shared" si="13"/>
        <v>0.140856025546401</v>
      </c>
      <c r="L15" s="2">
        <f t="shared" si="14"/>
        <v>4760</v>
      </c>
      <c r="M15" s="2">
        <f t="shared" si="15"/>
        <v>-1177.8893254420216</v>
      </c>
      <c r="N15" s="2">
        <f t="shared" si="16"/>
        <v>-169.34207099754946</v>
      </c>
      <c r="O15" s="2"/>
      <c r="P15" s="2">
        <f>P1</f>
        <v>5</v>
      </c>
      <c r="Q15" s="2">
        <f>T1</f>
        <v>5567</v>
      </c>
      <c r="R15" s="2">
        <f t="shared" ref="R15:S15" si="25">R1</f>
        <v>-0.14681360908725194</v>
      </c>
      <c r="S15" s="2">
        <f t="shared" si="25"/>
        <v>-0.49998641169016333</v>
      </c>
      <c r="T15" s="2"/>
      <c r="U15" s="2" t="s">
        <v>39</v>
      </c>
      <c r="V15" s="2">
        <v>4</v>
      </c>
      <c r="W15" s="2">
        <f t="shared" si="17"/>
        <v>172.91344203814111</v>
      </c>
      <c r="X15" s="2">
        <f t="shared" si="18"/>
        <v>37.727344605194219</v>
      </c>
      <c r="Y15" s="2">
        <f t="shared" si="19"/>
        <v>-14.448618616839939</v>
      </c>
      <c r="Z15" s="2">
        <f t="shared" si="20"/>
        <v>985.13401419168395</v>
      </c>
      <c r="AA15">
        <f t="shared" si="21"/>
        <v>4</v>
      </c>
      <c r="AB15">
        <f t="shared" si="22"/>
        <v>1181.3261822181794</v>
      </c>
      <c r="AC15" s="2">
        <f t="shared" si="23"/>
        <v>1190</v>
      </c>
      <c r="AD15" s="2">
        <f t="shared" si="24"/>
        <v>75.23511491222753</v>
      </c>
      <c r="AE15" s="2">
        <f t="shared" si="5"/>
        <v>1181.3261822181794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1244</v>
      </c>
      <c r="C16" s="2">
        <f t="shared" si="6"/>
        <v>25</v>
      </c>
      <c r="D16">
        <f t="shared" si="4"/>
        <v>5.7120000000000006</v>
      </c>
      <c r="E16" s="2">
        <f t="shared" si="7"/>
        <v>-0.54062958069184153</v>
      </c>
      <c r="F16" s="2">
        <f t="shared" si="8"/>
        <v>0.84126075415471724</v>
      </c>
      <c r="G16" s="2">
        <f t="shared" si="9"/>
        <v>-2.7031479034592074</v>
      </c>
      <c r="H16" s="2">
        <f t="shared" si="10"/>
        <v>4.2063037707735864</v>
      </c>
      <c r="I16" s="2">
        <f t="shared" si="11"/>
        <v>0.29228034351903637</v>
      </c>
      <c r="J16" s="2">
        <f t="shared" si="12"/>
        <v>0.70771965648096358</v>
      </c>
      <c r="K16" s="2">
        <f t="shared" si="13"/>
        <v>-0.45481044877116716</v>
      </c>
      <c r="L16" s="2">
        <f t="shared" si="14"/>
        <v>6220</v>
      </c>
      <c r="M16" s="2">
        <f t="shared" si="15"/>
        <v>-672.54319838065089</v>
      </c>
      <c r="N16" s="2">
        <f t="shared" si="16"/>
        <v>1046.5283781684682</v>
      </c>
      <c r="O16" s="2"/>
      <c r="P16" s="2">
        <f t="shared" ref="P16:S18" si="26">P2</f>
        <v>15</v>
      </c>
      <c r="Q16" s="2">
        <f t="shared" ref="Q16:Q18" si="27">T2</f>
        <v>17345</v>
      </c>
      <c r="R16" s="2">
        <f t="shared" si="26"/>
        <v>-5.0865352369266938</v>
      </c>
      <c r="S16" s="2">
        <f t="shared" si="26"/>
        <v>-0.13570238229483156</v>
      </c>
      <c r="T16" s="2"/>
      <c r="U16" s="2" t="s">
        <v>39</v>
      </c>
      <c r="V16" s="2">
        <v>5</v>
      </c>
      <c r="W16" s="2">
        <f t="shared" si="17"/>
        <v>216.14180254767638</v>
      </c>
      <c r="X16" s="2">
        <f t="shared" si="18"/>
        <v>20.606228857175257</v>
      </c>
      <c r="Y16" s="2">
        <f t="shared" si="19"/>
        <v>106.76995614385996</v>
      </c>
      <c r="Z16" s="2">
        <f t="shared" si="20"/>
        <v>985.13401419168395</v>
      </c>
      <c r="AA16">
        <f t="shared" si="21"/>
        <v>5</v>
      </c>
      <c r="AB16">
        <f t="shared" si="22"/>
        <v>1328.6520017403955</v>
      </c>
      <c r="AC16" s="2">
        <f t="shared" si="23"/>
        <v>1244</v>
      </c>
      <c r="AD16" s="2">
        <f t="shared" si="24"/>
        <v>7165.9613986559161</v>
      </c>
      <c r="AE16" s="2">
        <f t="shared" si="5"/>
        <v>1328.6520017403955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6.8544</v>
      </c>
      <c r="E17" s="2">
        <f t="shared" si="7"/>
        <v>0.54065430144478088</v>
      </c>
      <c r="F17" s="2">
        <f t="shared" si="8"/>
        <v>0.84124486704481949</v>
      </c>
      <c r="G17" s="2">
        <f t="shared" si="9"/>
        <v>3.2439258086686853</v>
      </c>
      <c r="H17" s="2">
        <f t="shared" si="10"/>
        <v>5.0474692022689167</v>
      </c>
      <c r="I17" s="2">
        <f t="shared" si="11"/>
        <v>0.29230707367074399</v>
      </c>
      <c r="J17" s="2">
        <f t="shared" si="12"/>
        <v>0.70769292632925607</v>
      </c>
      <c r="K17" s="2">
        <f t="shared" si="13"/>
        <v>0.45482265593612448</v>
      </c>
      <c r="L17" s="2"/>
      <c r="M17" s="2"/>
      <c r="N17" s="2"/>
      <c r="O17" s="2"/>
      <c r="P17" s="2">
        <f t="shared" si="26"/>
        <v>-0.14681360908725194</v>
      </c>
      <c r="Q17" s="2">
        <f t="shared" si="27"/>
        <v>-473.4085039559202</v>
      </c>
      <c r="R17" s="2">
        <f t="shared" si="26"/>
        <v>2.749991923765565</v>
      </c>
      <c r="S17" s="2">
        <f t="shared" si="26"/>
        <v>-0.1606657160181022</v>
      </c>
      <c r="T17" s="2"/>
      <c r="U17" s="2" t="s">
        <v>39</v>
      </c>
      <c r="V17" s="6">
        <v>6</v>
      </c>
      <c r="W17" s="6">
        <f t="shared" si="17"/>
        <v>259.3701630572117</v>
      </c>
      <c r="X17" s="6">
        <f t="shared" si="18"/>
        <v>-20.607171094727146</v>
      </c>
      <c r="Y17" s="6">
        <f t="shared" si="19"/>
        <v>128.12152776703118</v>
      </c>
      <c r="Z17" s="2">
        <f t="shared" si="20"/>
        <v>985.13401419168395</v>
      </c>
      <c r="AA17" s="7">
        <f t="shared" si="21"/>
        <v>6</v>
      </c>
      <c r="AB17" s="7">
        <f>AE17</f>
        <v>1352.0185339211998</v>
      </c>
      <c r="AC17" s="6"/>
      <c r="AD17" s="6"/>
      <c r="AE17" s="9">
        <f t="shared" si="5"/>
        <v>1352.0185339211998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7.9968000000000004</v>
      </c>
      <c r="E18" s="2">
        <f t="shared" si="7"/>
        <v>0.98981878042704541</v>
      </c>
      <c r="F18" s="2">
        <f t="shared" si="8"/>
        <v>-0.14233334786309407</v>
      </c>
      <c r="G18" s="2">
        <f t="shared" si="9"/>
        <v>6.928731462989318</v>
      </c>
      <c r="H18" s="2">
        <f t="shared" si="10"/>
        <v>-0.9963334350416585</v>
      </c>
      <c r="I18" s="2">
        <f t="shared" si="11"/>
        <v>0.9797412180860835</v>
      </c>
      <c r="J18" s="2">
        <f t="shared" si="12"/>
        <v>2.0258781913916543E-2</v>
      </c>
      <c r="K18" s="2">
        <f t="shared" si="13"/>
        <v>-0.14088422079594617</v>
      </c>
      <c r="L18" s="2"/>
      <c r="M18" s="2"/>
      <c r="N18" s="2"/>
      <c r="O18" s="2"/>
      <c r="P18" s="2">
        <f t="shared" si="26"/>
        <v>-0.49998641169016333</v>
      </c>
      <c r="Q18" s="2">
        <f t="shared" si="27"/>
        <v>-435.18332337267293</v>
      </c>
      <c r="R18" s="2">
        <f t="shared" si="26"/>
        <v>-0.1606657160181022</v>
      </c>
      <c r="S18" s="2">
        <f t="shared" si="26"/>
        <v>2.250008076234435</v>
      </c>
      <c r="T18" s="2"/>
      <c r="U18" s="2" t="s">
        <v>39</v>
      </c>
      <c r="V18" s="6">
        <v>7</v>
      </c>
      <c r="W18" s="6">
        <f t="shared" si="17"/>
        <v>302.59852356674696</v>
      </c>
      <c r="X18" s="6">
        <f t="shared" si="18"/>
        <v>-37.727185202312775</v>
      </c>
      <c r="Y18" s="6">
        <f t="shared" si="19"/>
        <v>-25.29025076676643</v>
      </c>
      <c r="Z18" s="2">
        <f>$T$13</f>
        <v>985.13401419168395</v>
      </c>
      <c r="AA18" s="7">
        <f t="shared" si="21"/>
        <v>7</v>
      </c>
      <c r="AB18" s="7">
        <f t="shared" ref="AB18:AB21" si="28">AE18</f>
        <v>1224.7151017893516</v>
      </c>
      <c r="AC18" s="6"/>
      <c r="AD18" s="6"/>
      <c r="AE18" s="9">
        <f t="shared" si="5"/>
        <v>1224.7151017893516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9.1392000000000007</v>
      </c>
      <c r="E19" s="2">
        <f t="shared" si="7"/>
        <v>0.28171205109280201</v>
      </c>
      <c r="F19" s="2">
        <f t="shared" si="8"/>
        <v>-0.95949899440754316</v>
      </c>
      <c r="G19" s="2">
        <f t="shared" si="9"/>
        <v>2.2536964087424161</v>
      </c>
      <c r="H19" s="2">
        <f t="shared" si="10"/>
        <v>-7.6759919552603453</v>
      </c>
      <c r="I19" s="2">
        <f t="shared" si="11"/>
        <v>7.9361679730913487E-2</v>
      </c>
      <c r="J19" s="2">
        <f t="shared" si="12"/>
        <v>0.92063832026908654</v>
      </c>
      <c r="K19" s="2">
        <f t="shared" si="13"/>
        <v>-0.27030242973602997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345.82688407628223</v>
      </c>
      <c r="X19" s="6">
        <f t="shared" si="18"/>
        <v>-10.737523812910611</v>
      </c>
      <c r="Y19" s="6">
        <f t="shared" si="19"/>
        <v>-194.84216287903564</v>
      </c>
      <c r="Z19" s="2">
        <f t="shared" si="20"/>
        <v>985.13401419168395</v>
      </c>
      <c r="AA19" s="7">
        <f t="shared" si="21"/>
        <v>8</v>
      </c>
      <c r="AB19" s="7">
        <f t="shared" si="28"/>
        <v>1125.38121157602</v>
      </c>
      <c r="AC19" s="6"/>
      <c r="AD19" s="6"/>
      <c r="AE19" s="9">
        <f t="shared" si="5"/>
        <v>1125.38121157602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10.281600000000001</v>
      </c>
      <c r="E20" s="2">
        <f t="shared" si="7"/>
        <v>-0.75576531881954045</v>
      </c>
      <c r="F20" s="2">
        <f t="shared" si="8"/>
        <v>-0.65484256342238345</v>
      </c>
      <c r="G20" s="2">
        <f t="shared" si="9"/>
        <v>-6.8018878693758644</v>
      </c>
      <c r="H20" s="2">
        <f t="shared" si="10"/>
        <v>-5.8935830708014514</v>
      </c>
      <c r="I20" s="2">
        <f t="shared" si="11"/>
        <v>0.5711812171304016</v>
      </c>
      <c r="J20" s="2">
        <f t="shared" si="12"/>
        <v>0.42881878286959829</v>
      </c>
      <c r="K20" s="2">
        <f t="shared" si="13"/>
        <v>0.49490729872152278</v>
      </c>
      <c r="L20" s="2"/>
      <c r="M20" s="2"/>
      <c r="N20" s="2"/>
      <c r="O20" s="2"/>
      <c r="P20" s="2"/>
      <c r="Q20" s="2"/>
      <c r="R20" s="2"/>
      <c r="S20" s="2">
        <f>MDETERM(P15:S18)</f>
        <v>2101.0199077636503</v>
      </c>
      <c r="T20" s="8">
        <f>S20/T6</f>
        <v>43.228360509535278</v>
      </c>
      <c r="U20" s="2" t="s">
        <v>39</v>
      </c>
      <c r="V20" s="6">
        <v>9</v>
      </c>
      <c r="W20" s="6">
        <f t="shared" si="17"/>
        <v>389.05524458581749</v>
      </c>
      <c r="X20" s="6">
        <f t="shared" si="18"/>
        <v>28.806180198246203</v>
      </c>
      <c r="Y20" s="6">
        <f t="shared" si="19"/>
        <v>-149.59870715279772</v>
      </c>
      <c r="Z20" s="2">
        <f t="shared" si="20"/>
        <v>985.13401419168395</v>
      </c>
      <c r="AA20" s="7">
        <f t="shared" si="21"/>
        <v>9</v>
      </c>
      <c r="AB20" s="7">
        <f t="shared" si="28"/>
        <v>1253.39673182295</v>
      </c>
      <c r="AC20" s="6"/>
      <c r="AD20" s="6"/>
      <c r="AE20" s="9">
        <f t="shared" si="5"/>
        <v>1253.39673182295</v>
      </c>
      <c r="AF20" s="6" t="s">
        <v>39</v>
      </c>
      <c r="AG20" s="2" t="s">
        <v>39</v>
      </c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11.424000000000001</v>
      </c>
      <c r="E21" s="2">
        <f t="shared" si="7"/>
        <v>-0.90962089754233433</v>
      </c>
      <c r="F21" s="2">
        <f t="shared" si="8"/>
        <v>0.41543931296192732</v>
      </c>
      <c r="G21" s="2">
        <f t="shared" si="9"/>
        <v>-9.0962089754233428</v>
      </c>
      <c r="H21" s="2">
        <f t="shared" si="10"/>
        <v>4.1543931296192733</v>
      </c>
      <c r="I21" s="2">
        <f t="shared" si="11"/>
        <v>0.82741017724572186</v>
      </c>
      <c r="J21" s="2">
        <f t="shared" si="12"/>
        <v>0.1725898227542782</v>
      </c>
      <c r="K21" s="2">
        <f t="shared" si="13"/>
        <v>-0.37789228073079906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432.28360509535275</v>
      </c>
      <c r="X21" s="6">
        <f t="shared" si="18"/>
        <v>34.670423257343906</v>
      </c>
      <c r="Y21" s="6">
        <f t="shared" si="19"/>
        <v>105.45229170936138</v>
      </c>
      <c r="Z21" s="2">
        <f t="shared" si="20"/>
        <v>985.13401419168395</v>
      </c>
      <c r="AA21" s="7">
        <f t="shared" si="21"/>
        <v>10</v>
      </c>
      <c r="AB21" s="7">
        <f t="shared" si="28"/>
        <v>1557.540334253742</v>
      </c>
      <c r="AC21" s="6"/>
      <c r="AD21" s="6"/>
      <c r="AE21" s="9">
        <f t="shared" si="5"/>
        <v>1557.540334253742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5567</v>
      </c>
      <c r="S22" s="2">
        <f t="shared" si="29"/>
        <v>-0.49998641169016333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17345</v>
      </c>
      <c r="S23" s="2">
        <f t="shared" si="30"/>
        <v>-0.13570238229483156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-0.14681360908725194</v>
      </c>
      <c r="Q24" s="2">
        <f t="shared" si="30"/>
        <v>-5.0865352369266938</v>
      </c>
      <c r="R24" s="2">
        <f t="shared" si="31"/>
        <v>-473.4085039559202</v>
      </c>
      <c r="S24" s="2">
        <f t="shared" si="30"/>
        <v>-0.1606657160181022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 t="s">
        <v>39</v>
      </c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-0.49998641169016333</v>
      </c>
      <c r="Q25" s="2">
        <f t="shared" si="30"/>
        <v>-0.13570238229483156</v>
      </c>
      <c r="R25" s="2">
        <f t="shared" si="31"/>
        <v>-435.18332337267293</v>
      </c>
      <c r="S25" s="2">
        <f t="shared" si="30"/>
        <v>2.250008076234435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-1852.508106650693</v>
      </c>
      <c r="T27" s="8">
        <f>S27/T6</f>
        <v>-38.115244879507976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-0.14681360908725194</v>
      </c>
      <c r="S29" s="2">
        <f>T1</f>
        <v>5567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-5.0865352369266938</v>
      </c>
      <c r="S30" s="2">
        <f t="shared" ref="S30:S32" si="34">T2</f>
        <v>17345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-0.14681360908725194</v>
      </c>
      <c r="Q31" s="2">
        <f t="shared" si="33"/>
        <v>-5.0865352369266938</v>
      </c>
      <c r="R31" s="2">
        <f t="shared" si="33"/>
        <v>2.749991923765565</v>
      </c>
      <c r="S31" s="2">
        <f t="shared" si="34"/>
        <v>-473.4085039559202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-0.49998641169016333</v>
      </c>
      <c r="Q32" s="2">
        <f t="shared" si="33"/>
        <v>-0.13570238229483156</v>
      </c>
      <c r="R32" s="2">
        <f t="shared" si="33"/>
        <v>-0.1606657160181022</v>
      </c>
      <c r="S32" s="2">
        <f t="shared" si="34"/>
        <v>-435.18332337267293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1233.7007643201805</v>
      </c>
      <c r="T34" s="8">
        <f>S34/T6</f>
        <v>25.383320359723751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29</v>
      </c>
      <c r="P1" s="2">
        <f>M2</f>
        <v>35</v>
      </c>
      <c r="Q1" s="2">
        <f>A9</f>
        <v>630</v>
      </c>
      <c r="R1" s="2">
        <f ca="1">E9</f>
        <v>3.8493308376508115</v>
      </c>
      <c r="S1" s="2">
        <f ca="1">F9</f>
        <v>4.0636149309683365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-5.5761016559978032</v>
      </c>
      <c r="S2" s="2">
        <f ca="1">H9</f>
        <v>144.06136548145267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3.8493308376508115</v>
      </c>
      <c r="Q3" s="2">
        <f ca="1">G9</f>
        <v>-5.5761016559978032</v>
      </c>
      <c r="R3" s="2">
        <f ca="1">I9</f>
        <v>17.378708596287638</v>
      </c>
      <c r="S3" s="2">
        <f ca="1">K9</f>
        <v>2.2378433428360522</v>
      </c>
      <c r="T3" s="2">
        <f ca="1">M9</f>
        <v>4229.376002005295</v>
      </c>
      <c r="U3" s="2" t="s">
        <v>39</v>
      </c>
      <c r="V3" s="2"/>
      <c r="W3" s="2" t="s">
        <v>39</v>
      </c>
      <c r="X3" s="2">
        <f ca="1">AE8</f>
        <v>1146.8343139169895</v>
      </c>
      <c r="Y3" s="2">
        <f ca="1">AC10</f>
        <v>11.668204442285774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0.21666206896551723</v>
      </c>
      <c r="P4" s="6">
        <f ca="1">F9</f>
        <v>4.0636149309683365</v>
      </c>
      <c r="Q4" s="2">
        <f ca="1">H9</f>
        <v>144.06136548145267</v>
      </c>
      <c r="R4" s="2">
        <f ca="1">K9</f>
        <v>2.2378433428360522</v>
      </c>
      <c r="S4" s="2">
        <f ca="1">J9</f>
        <v>17.621291403712366</v>
      </c>
      <c r="T4" s="2">
        <f ca="1">N9</f>
        <v>4632.4984452642311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28917546.153257415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3.8493308376508115</v>
      </c>
      <c r="S8" s="2">
        <f t="shared" ca="1" si="0"/>
        <v>4.0636149309683365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-31.692159966492</v>
      </c>
      <c r="AE8" s="2">
        <f ca="1">AE47</f>
        <v>1146.8343139169895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3.8493308376508115</v>
      </c>
      <c r="F9">
        <f t="shared" ca="1" si="1"/>
        <v>4.0636149309683365</v>
      </c>
      <c r="G9">
        <f t="shared" ca="1" si="1"/>
        <v>-5.5761016559978032</v>
      </c>
      <c r="H9">
        <f t="shared" ca="1" si="1"/>
        <v>144.06136548145267</v>
      </c>
      <c r="I9">
        <f t="shared" ca="1" si="1"/>
        <v>17.378708596287638</v>
      </c>
      <c r="J9">
        <f t="shared" ca="1" si="1"/>
        <v>17.621291403712366</v>
      </c>
      <c r="K9">
        <f t="shared" ca="1" si="1"/>
        <v>2.2378433428360522</v>
      </c>
      <c r="L9">
        <f t="shared" si="1"/>
        <v>731047</v>
      </c>
      <c r="M9">
        <f t="shared" ca="1" si="1"/>
        <v>4229.376002005295</v>
      </c>
      <c r="N9">
        <f t="shared" ca="1" si="1"/>
        <v>4632.4984452642311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-5.5761016559978032</v>
      </c>
      <c r="S9" s="2">
        <f t="shared" ca="1" si="0"/>
        <v>144.06136548145267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4229.376002005295</v>
      </c>
      <c r="Q10" s="2">
        <f t="shared" ca="1" si="0"/>
        <v>-5.5761016559978032</v>
      </c>
      <c r="R10" s="2">
        <f t="shared" ca="1" si="0"/>
        <v>17.378708596287638</v>
      </c>
      <c r="S10" s="2">
        <f t="shared" ca="1" si="0"/>
        <v>2.2378433428360522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11.668204442285774</v>
      </c>
      <c r="AD10" s="2">
        <f ca="1">SUM(AD12:AD46)</f>
        <v>166780.06876104738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4632.4984452642311</v>
      </c>
      <c r="Q11" s="2">
        <f t="shared" ca="1" si="0"/>
        <v>144.06136548145267</v>
      </c>
      <c r="R11" s="2">
        <f t="shared" ca="1" si="0"/>
        <v>2.2378433428360522</v>
      </c>
      <c r="S11" s="2">
        <f t="shared" ca="1" si="0"/>
        <v>17.621291403712366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0.21666206896551723</v>
      </c>
      <c r="E12" s="2">
        <f ca="1">SIN(D12)</f>
        <v>0.21497093501480466</v>
      </c>
      <c r="F12" s="2">
        <f ca="1">COS(D12)</f>
        <v>0.97662044679540716</v>
      </c>
      <c r="G12" s="2">
        <f ca="1">A12*E12</f>
        <v>0.21497093501480466</v>
      </c>
      <c r="H12" s="2">
        <f ca="1">A12*F12</f>
        <v>0.97662044679540716</v>
      </c>
      <c r="I12" s="2">
        <f ca="1">E12*E12</f>
        <v>4.6212502901139367E-2</v>
      </c>
      <c r="J12" s="2">
        <f ca="1">F12*F12</f>
        <v>0.95378749709886068</v>
      </c>
      <c r="K12" s="2">
        <f ca="1">E12*F12</f>
        <v>0.20994501060218496</v>
      </c>
      <c r="L12" s="2">
        <f>A12*B12</f>
        <v>1131</v>
      </c>
      <c r="M12" s="2">
        <f ca="1">B12*E12</f>
        <v>243.13212750174407</v>
      </c>
      <c r="N12" s="2">
        <f ca="1">B12*F12</f>
        <v>1104.5577253256056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0.44749067543694537</v>
      </c>
      <c r="X12" s="2">
        <f ca="1">$T$27*E12</f>
        <v>-2.3160671938474815</v>
      </c>
      <c r="Y12" s="2">
        <f ca="1">$T$34*H12</f>
        <v>-4.6701300982383112</v>
      </c>
      <c r="Z12" s="2">
        <f ca="1">$T$13</f>
        <v>1150.7995701092425</v>
      </c>
      <c r="AA12">
        <f>V12</f>
        <v>1</v>
      </c>
      <c r="AB12">
        <f ca="1">AE12-$AB$1</f>
        <v>1144.2608634925937</v>
      </c>
      <c r="AC12" s="2">
        <f>B12</f>
        <v>1131</v>
      </c>
      <c r="AD12" s="2">
        <f ca="1">(AB12-AC12)^2</f>
        <v>175.85050056920363</v>
      </c>
      <c r="AE12" s="2">
        <f t="shared" ref="AE12:AE47" ca="1" si="4">SUM(W12:Z12)</f>
        <v>1144.2608634925937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0.43332413793103447</v>
      </c>
      <c r="E13" s="2">
        <f t="shared" ref="E13:E47" ca="1" si="6">SIN(D13)</f>
        <v>0.41989002120436991</v>
      </c>
      <c r="F13" s="2">
        <f t="shared" ref="F13:F47" ca="1" si="7">COS(D13)</f>
        <v>0.90757499419772125</v>
      </c>
      <c r="G13" s="2">
        <f t="shared" ref="G13:G47" ca="1" si="8">A13*E13</f>
        <v>0.83978004240873982</v>
      </c>
      <c r="H13" s="2">
        <f t="shared" ref="H13:H47" ca="1" si="9">A13*F13</f>
        <v>1.8151499883954425</v>
      </c>
      <c r="I13" s="2">
        <f t="shared" ref="I13:J46" ca="1" si="10">E13*E13</f>
        <v>0.17630762990700621</v>
      </c>
      <c r="J13" s="2">
        <f t="shared" ca="1" si="10"/>
        <v>0.82369237009299379</v>
      </c>
      <c r="K13" s="2">
        <f t="shared" ref="K13:K47" ca="1" si="11">E13*F13</f>
        <v>0.38108168355823707</v>
      </c>
      <c r="L13" s="2">
        <f t="shared" ref="L13:L47" si="12">A13*B13</f>
        <v>2284</v>
      </c>
      <c r="M13" s="2">
        <f t="shared" ref="M13:M47" ca="1" si="13">B13*E13</f>
        <v>479.51440421539041</v>
      </c>
      <c r="N13" s="2">
        <f t="shared" ref="N13:N47" ca="1" si="14">B13*F13</f>
        <v>1036.4506433737977</v>
      </c>
      <c r="O13" s="2"/>
      <c r="P13" s="2"/>
      <c r="Q13" s="2"/>
      <c r="R13" s="2"/>
      <c r="S13" s="2">
        <f ca="1">MDETERM(P8:S11)</f>
        <v>33278299681.782814</v>
      </c>
      <c r="T13" s="8">
        <f ca="1">S13/T6</f>
        <v>1150.7995701092425</v>
      </c>
      <c r="U13" s="2" t="s">
        <v>39</v>
      </c>
      <c r="V13" s="2">
        <v>2</v>
      </c>
      <c r="W13" s="2">
        <f t="shared" ref="W13:W47" ca="1" si="15">$T$20*V13</f>
        <v>0.89498135087389075</v>
      </c>
      <c r="X13" s="2">
        <f t="shared" ref="X13:X47" ca="1" si="16">$T$27*E13</f>
        <v>-4.5238371553270236</v>
      </c>
      <c r="Y13" s="2">
        <f t="shared" ref="Y13:Y47" ca="1" si="17">$T$34*H13</f>
        <v>-8.6799192270017329</v>
      </c>
      <c r="Z13" s="2">
        <f t="shared" ref="Z13:Z47" ca="1" si="18">$T$13</f>
        <v>1150.7995701092425</v>
      </c>
      <c r="AA13">
        <f t="shared" ref="AA13:AA46" si="19">V13</f>
        <v>2</v>
      </c>
      <c r="AB13">
        <f t="shared" ref="AB13:AB46" ca="1" si="20">AE13-$AB$1</f>
        <v>1138.4907950777877</v>
      </c>
      <c r="AC13" s="2">
        <f t="shared" ref="AC13:AC46" si="21">B13</f>
        <v>1142</v>
      </c>
      <c r="AD13" s="2">
        <f t="shared" ref="AD13:AD46" ca="1" si="22">(AB13-AC13)^2</f>
        <v>12.314519186079369</v>
      </c>
      <c r="AE13" s="2">
        <f t="shared" ca="1" si="4"/>
        <v>1138.4907950777877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0.64998620689655173</v>
      </c>
      <c r="E14" s="2">
        <f t="shared" ca="1" si="6"/>
        <v>0.60517542521228473</v>
      </c>
      <c r="F14" s="2">
        <f t="shared" ca="1" si="7"/>
        <v>0.79609214587202803</v>
      </c>
      <c r="G14" s="2">
        <f t="shared" ca="1" si="8"/>
        <v>1.8155262756368542</v>
      </c>
      <c r="H14" s="2">
        <f t="shared" ca="1" si="9"/>
        <v>2.3882764376160841</v>
      </c>
      <c r="I14" s="2">
        <f t="shared" ca="1" si="10"/>
        <v>0.36623729528086962</v>
      </c>
      <c r="J14" s="2">
        <f t="shared" ca="1" si="10"/>
        <v>0.63376270471913032</v>
      </c>
      <c r="K14" s="2">
        <f t="shared" ca="1" si="11"/>
        <v>0.48177540288626475</v>
      </c>
      <c r="L14" s="2">
        <f t="shared" si="12"/>
        <v>3432</v>
      </c>
      <c r="M14" s="2">
        <f t="shared" ca="1" si="13"/>
        <v>692.32068644285368</v>
      </c>
      <c r="N14" s="2">
        <f t="shared" ca="1" si="14"/>
        <v>910.72941487760011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1.3424720263108361</v>
      </c>
      <c r="X14" s="2">
        <f t="shared" ca="1" si="16"/>
        <v>-6.5200765338828015</v>
      </c>
      <c r="Y14" s="2">
        <f t="shared" ca="1" si="17"/>
        <v>-11.420569486152498</v>
      </c>
      <c r="Z14" s="2">
        <f t="shared" ca="1" si="18"/>
        <v>1150.7995701092425</v>
      </c>
      <c r="AA14">
        <f t="shared" si="19"/>
        <v>3</v>
      </c>
      <c r="AB14">
        <f t="shared" ca="1" si="20"/>
        <v>1134.201396115518</v>
      </c>
      <c r="AC14" s="2">
        <f t="shared" si="21"/>
        <v>1144</v>
      </c>
      <c r="AD14" s="2">
        <f t="shared" ca="1" si="22"/>
        <v>96.012638084985014</v>
      </c>
      <c r="AE14" s="2">
        <f t="shared" ca="1" si="4"/>
        <v>1134.201396115518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0.86664827586206894</v>
      </c>
      <c r="E15" s="2">
        <f t="shared" ca="1" si="6"/>
        <v>0.76216336711647414</v>
      </c>
      <c r="F15" s="2">
        <f t="shared" ca="1" si="7"/>
        <v>0.64738474018598757</v>
      </c>
      <c r="G15" s="2">
        <f t="shared" ca="1" si="8"/>
        <v>3.0486534684658966</v>
      </c>
      <c r="H15" s="2">
        <f t="shared" ca="1" si="9"/>
        <v>2.5895389607439503</v>
      </c>
      <c r="I15" s="2">
        <f t="shared" ca="1" si="10"/>
        <v>0.58089299817432138</v>
      </c>
      <c r="J15" s="2">
        <f t="shared" ca="1" si="10"/>
        <v>0.41910700182567862</v>
      </c>
      <c r="K15" s="2">
        <f t="shared" ca="1" si="11"/>
        <v>0.49341293339997611</v>
      </c>
      <c r="L15" s="2">
        <f t="shared" si="12"/>
        <v>4596</v>
      </c>
      <c r="M15" s="2">
        <f t="shared" ca="1" si="13"/>
        <v>875.72570881682884</v>
      </c>
      <c r="N15" s="2">
        <f t="shared" ca="1" si="14"/>
        <v>743.84506647369972</v>
      </c>
      <c r="O15" s="2"/>
      <c r="P15" s="2">
        <f>P1</f>
        <v>35</v>
      </c>
      <c r="Q15" s="2">
        <f>T1</f>
        <v>40499</v>
      </c>
      <c r="R15" s="2">
        <f t="shared" ref="R15:S15" ca="1" si="23">R1</f>
        <v>3.8493308376508115</v>
      </c>
      <c r="S15" s="2">
        <f t="shared" ca="1" si="23"/>
        <v>4.0636149309683365</v>
      </c>
      <c r="T15" s="2"/>
      <c r="U15" s="2" t="s">
        <v>39</v>
      </c>
      <c r="V15" s="2">
        <v>4</v>
      </c>
      <c r="W15" s="2">
        <f t="shared" ca="1" si="15"/>
        <v>1.7899627017477815</v>
      </c>
      <c r="X15" s="2">
        <f t="shared" ca="1" si="16"/>
        <v>-8.2114429599947183</v>
      </c>
      <c r="Y15" s="2">
        <f t="shared" ca="1" si="17"/>
        <v>-12.382992677261189</v>
      </c>
      <c r="Z15" s="2">
        <f t="shared" ca="1" si="18"/>
        <v>1150.7995701092425</v>
      </c>
      <c r="AA15">
        <f t="shared" si="19"/>
        <v>4</v>
      </c>
      <c r="AB15">
        <f t="shared" ca="1" si="20"/>
        <v>1131.9950971737344</v>
      </c>
      <c r="AC15" s="2">
        <f t="shared" si="21"/>
        <v>1149</v>
      </c>
      <c r="AD15" s="2">
        <f t="shared" ca="1" si="22"/>
        <v>289.166720130736</v>
      </c>
      <c r="AE15" s="2">
        <f t="shared" ca="1" si="4"/>
        <v>1131.9950971737344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1.0833103448275863</v>
      </c>
      <c r="E16" s="2">
        <f t="shared" ca="1" si="6"/>
        <v>0.88351323103648105</v>
      </c>
      <c r="F16" s="2">
        <f t="shared" ca="1" si="7"/>
        <v>0.46840620254590742</v>
      </c>
      <c r="G16" s="2">
        <f t="shared" ca="1" si="8"/>
        <v>4.4175661551824055</v>
      </c>
      <c r="H16" s="2">
        <f t="shared" ca="1" si="9"/>
        <v>2.342031012729537</v>
      </c>
      <c r="I16" s="2">
        <f t="shared" ca="1" si="10"/>
        <v>0.78059562941652239</v>
      </c>
      <c r="J16" s="2">
        <f t="shared" ca="1" si="10"/>
        <v>0.21940437058347764</v>
      </c>
      <c r="K16" s="2">
        <f t="shared" ca="1" si="11"/>
        <v>0.41384307744886306</v>
      </c>
      <c r="L16" s="2">
        <f t="shared" si="12"/>
        <v>5705</v>
      </c>
      <c r="M16" s="2">
        <f t="shared" ca="1" si="13"/>
        <v>1008.0885966126249</v>
      </c>
      <c r="N16" s="2">
        <f t="shared" ca="1" si="14"/>
        <v>534.45147710488038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-5.5761016559978032</v>
      </c>
      <c r="S16" s="2">
        <f t="shared" ca="1" si="24"/>
        <v>144.06136548145267</v>
      </c>
      <c r="T16" s="2"/>
      <c r="U16" s="2" t="s">
        <v>39</v>
      </c>
      <c r="V16" s="2">
        <v>5</v>
      </c>
      <c r="W16" s="2">
        <f t="shared" ca="1" si="15"/>
        <v>2.2374533771847269</v>
      </c>
      <c r="X16" s="2">
        <f t="shared" ca="1" si="16"/>
        <v>-9.5188496509672849</v>
      </c>
      <c r="Y16" s="2">
        <f t="shared" ca="1" si="17"/>
        <v>-11.199427125906864</v>
      </c>
      <c r="Z16" s="2">
        <f t="shared" ca="1" si="18"/>
        <v>1150.7995701092425</v>
      </c>
      <c r="AA16">
        <f t="shared" si="19"/>
        <v>5</v>
      </c>
      <c r="AB16">
        <f t="shared" ca="1" si="20"/>
        <v>1132.3187467095531</v>
      </c>
      <c r="AC16" s="2">
        <f t="shared" si="21"/>
        <v>1141</v>
      </c>
      <c r="AD16" s="2">
        <f t="shared" ca="1" si="22"/>
        <v>75.364158692894705</v>
      </c>
      <c r="AE16" s="2">
        <f t="shared" ca="1" si="4"/>
        <v>1132.3187467095531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1.2999724137931035</v>
      </c>
      <c r="E17" s="2">
        <f t="shared" ca="1" si="6"/>
        <v>0.96355080577252961</v>
      </c>
      <c r="F17" s="2">
        <f t="shared" ca="1" si="7"/>
        <v>0.26752540943826064</v>
      </c>
      <c r="G17" s="2">
        <f t="shared" ca="1" si="8"/>
        <v>5.7813048346351774</v>
      </c>
      <c r="H17" s="2">
        <f t="shared" ca="1" si="9"/>
        <v>1.6051524566295639</v>
      </c>
      <c r="I17" s="2">
        <f t="shared" ca="1" si="10"/>
        <v>0.92843015530489104</v>
      </c>
      <c r="J17" s="2">
        <f t="shared" ca="1" si="10"/>
        <v>7.1569844695108992E-2</v>
      </c>
      <c r="K17" s="2">
        <f t="shared" ca="1" si="11"/>
        <v>0.25777432382886195</v>
      </c>
      <c r="L17" s="2">
        <f t="shared" si="12"/>
        <v>6888</v>
      </c>
      <c r="M17" s="2">
        <f t="shared" ca="1" si="13"/>
        <v>1106.1563250268639</v>
      </c>
      <c r="N17" s="2">
        <f t="shared" ca="1" si="14"/>
        <v>307.1191700351232</v>
      </c>
      <c r="O17" s="2"/>
      <c r="P17" s="2">
        <f t="shared" ca="1" si="24"/>
        <v>3.8493308376508115</v>
      </c>
      <c r="Q17" s="2">
        <f t="shared" ca="1" si="25"/>
        <v>4229.376002005295</v>
      </c>
      <c r="R17" s="2">
        <f t="shared" ca="1" si="24"/>
        <v>17.378708596287638</v>
      </c>
      <c r="S17" s="2">
        <f t="shared" ca="1" si="24"/>
        <v>2.2378433428360522</v>
      </c>
      <c r="T17" s="2"/>
      <c r="U17" s="2" t="s">
        <v>39</v>
      </c>
      <c r="V17" s="2">
        <v>6</v>
      </c>
      <c r="W17" s="2">
        <f t="shared" ca="1" si="15"/>
        <v>2.6849440526216721</v>
      </c>
      <c r="X17" s="2">
        <f t="shared" ca="1" si="16"/>
        <v>-10.381163438217229</v>
      </c>
      <c r="Y17" s="2">
        <f t="shared" ca="1" si="17"/>
        <v>-7.6757258406420501</v>
      </c>
      <c r="Z17" s="2">
        <f t="shared" ca="1" si="18"/>
        <v>1150.7995701092425</v>
      </c>
      <c r="AA17">
        <f t="shared" si="19"/>
        <v>6</v>
      </c>
      <c r="AB17">
        <f t="shared" ca="1" si="20"/>
        <v>1135.4276248830049</v>
      </c>
      <c r="AC17" s="2">
        <f t="shared" si="21"/>
        <v>1148</v>
      </c>
      <c r="AD17" s="2">
        <f t="shared" ca="1" si="22"/>
        <v>158.06461608243731</v>
      </c>
      <c r="AE17" s="2">
        <f t="shared" ca="1" si="4"/>
        <v>1135.4276248830049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1.5166344827586207</v>
      </c>
      <c r="E18" s="2">
        <f t="shared" ca="1" si="6"/>
        <v>0.99853360585080375</v>
      </c>
      <c r="F18" s="2">
        <f t="shared" ca="1" si="7"/>
        <v>5.413536724352927E-2</v>
      </c>
      <c r="G18" s="2">
        <f t="shared" ca="1" si="8"/>
        <v>6.9897352409556266</v>
      </c>
      <c r="H18" s="2">
        <f t="shared" ca="1" si="9"/>
        <v>0.37894757070470486</v>
      </c>
      <c r="I18" s="2">
        <f t="shared" ca="1" si="10"/>
        <v>0.99706936201340834</v>
      </c>
      <c r="J18" s="2">
        <f t="shared" ca="1" si="10"/>
        <v>2.9306379865917821E-3</v>
      </c>
      <c r="K18" s="2">
        <f t="shared" ca="1" si="11"/>
        <v>5.4055983457738765E-2</v>
      </c>
      <c r="L18" s="2">
        <f t="shared" si="12"/>
        <v>7973</v>
      </c>
      <c r="M18" s="2">
        <f t="shared" ca="1" si="13"/>
        <v>1137.3297770640654</v>
      </c>
      <c r="N18" s="2">
        <f t="shared" ca="1" si="14"/>
        <v>61.660183290379841</v>
      </c>
      <c r="O18" s="2"/>
      <c r="P18" s="2">
        <f t="shared" ca="1" si="24"/>
        <v>4.0636149309683365</v>
      </c>
      <c r="Q18" s="2">
        <f t="shared" ca="1" si="25"/>
        <v>4632.4984452642311</v>
      </c>
      <c r="R18" s="2">
        <f t="shared" ca="1" si="24"/>
        <v>2.2378433428360522</v>
      </c>
      <c r="S18" s="2">
        <f t="shared" ca="1" si="24"/>
        <v>17.621291403712366</v>
      </c>
      <c r="T18" s="2"/>
      <c r="U18" s="2" t="s">
        <v>39</v>
      </c>
      <c r="V18" s="2">
        <v>7</v>
      </c>
      <c r="W18" s="2">
        <f t="shared" ca="1" si="15"/>
        <v>3.1324347280586178</v>
      </c>
      <c r="X18" s="2">
        <f t="shared" ca="1" si="16"/>
        <v>-10.758063299608427</v>
      </c>
      <c r="Y18" s="2">
        <f t="shared" ca="1" si="17"/>
        <v>-1.8121005569864701</v>
      </c>
      <c r="Z18" s="2">
        <f t="shared" ca="1" si="18"/>
        <v>1150.7995701092425</v>
      </c>
      <c r="AA18">
        <f t="shared" si="19"/>
        <v>7</v>
      </c>
      <c r="AB18">
        <f t="shared" ca="1" si="20"/>
        <v>1141.3618409807061</v>
      </c>
      <c r="AC18" s="2">
        <f t="shared" si="21"/>
        <v>1139</v>
      </c>
      <c r="AD18" s="2">
        <f t="shared" ca="1" si="22"/>
        <v>5.5782928181428462</v>
      </c>
      <c r="AE18" s="2">
        <f t="shared" ca="1" si="4"/>
        <v>1141.3618409807061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1.7332965517241379</v>
      </c>
      <c r="E19" s="2">
        <f t="shared" ca="1" si="6"/>
        <v>0.98682586679995221</v>
      </c>
      <c r="F19" s="2">
        <f t="shared" ca="1" si="7"/>
        <v>-0.16178599634864266</v>
      </c>
      <c r="G19" s="2">
        <f t="shared" ca="1" si="8"/>
        <v>7.8946069343996177</v>
      </c>
      <c r="H19" s="2">
        <f t="shared" ca="1" si="9"/>
        <v>-1.2942879707891413</v>
      </c>
      <c r="I19" s="2">
        <f t="shared" ca="1" si="10"/>
        <v>0.97382529138547702</v>
      </c>
      <c r="J19" s="2">
        <f t="shared" ca="1" si="10"/>
        <v>2.6174708614523014E-2</v>
      </c>
      <c r="K19" s="2">
        <f t="shared" ca="1" si="11"/>
        <v>-0.15965460608284318</v>
      </c>
      <c r="L19" s="2">
        <f t="shared" si="12"/>
        <v>9128</v>
      </c>
      <c r="M19" s="2">
        <f t="shared" ca="1" si="13"/>
        <v>1125.9683140187456</v>
      </c>
      <c r="N19" s="2">
        <f t="shared" ca="1" si="14"/>
        <v>-184.59782183380128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3.579925403495563</v>
      </c>
      <c r="X19" s="2">
        <f t="shared" ca="1" si="16"/>
        <v>-10.631925734416477</v>
      </c>
      <c r="Y19" s="2">
        <f t="shared" ca="1" si="17"/>
        <v>6.1891937937650212</v>
      </c>
      <c r="Z19" s="2">
        <f t="shared" ca="1" si="18"/>
        <v>1150.7995701092425</v>
      </c>
      <c r="AA19">
        <f t="shared" si="19"/>
        <v>8</v>
      </c>
      <c r="AB19">
        <f t="shared" ca="1" si="20"/>
        <v>1149.9367635720866</v>
      </c>
      <c r="AC19" s="2">
        <f t="shared" si="21"/>
        <v>1141</v>
      </c>
      <c r="AD19" s="2">
        <f t="shared" ca="1" si="22"/>
        <v>79.8657431433749</v>
      </c>
      <c r="AE19" s="2">
        <f t="shared" ca="1" si="4"/>
        <v>1149.9367635720866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1.9499586206896551</v>
      </c>
      <c r="E20" s="2">
        <f t="shared" ca="1" si="6"/>
        <v>0.9289750320360648</v>
      </c>
      <c r="F20" s="2">
        <f t="shared" ca="1" si="7"/>
        <v>-0.37014239132203225</v>
      </c>
      <c r="G20" s="2">
        <f t="shared" ca="1" si="8"/>
        <v>8.3607752883245823</v>
      </c>
      <c r="H20" s="2">
        <f t="shared" ca="1" si="9"/>
        <v>-3.3312815218982901</v>
      </c>
      <c r="I20" s="2">
        <f t="shared" ca="1" si="10"/>
        <v>0.86299461014640766</v>
      </c>
      <c r="J20" s="2">
        <f t="shared" ca="1" si="10"/>
        <v>0.13700538985359245</v>
      </c>
      <c r="K20" s="2">
        <f t="shared" ca="1" si="11"/>
        <v>-0.34385303983629056</v>
      </c>
      <c r="L20" s="2">
        <f t="shared" si="12"/>
        <v>10278</v>
      </c>
      <c r="M20" s="2">
        <f t="shared" ca="1" si="13"/>
        <v>1060.889486585186</v>
      </c>
      <c r="N20" s="2">
        <f t="shared" ca="1" si="14"/>
        <v>-422.70261088976082</v>
      </c>
      <c r="O20" s="2"/>
      <c r="P20" s="2"/>
      <c r="Q20" s="2"/>
      <c r="R20" s="2"/>
      <c r="S20" s="2">
        <f ca="1">MDETERM(P15:S18)</f>
        <v>12940332.260100203</v>
      </c>
      <c r="T20" s="8">
        <f ca="1">S20/T6</f>
        <v>0.44749067543694537</v>
      </c>
      <c r="U20" s="2" t="s">
        <v>39</v>
      </c>
      <c r="V20" s="2">
        <v>9</v>
      </c>
      <c r="W20" s="2">
        <f t="shared" ca="1" si="15"/>
        <v>4.0274160789325082</v>
      </c>
      <c r="X20" s="2">
        <f t="shared" ca="1" si="16"/>
        <v>-10.008648822474386</v>
      </c>
      <c r="Y20" s="2">
        <f t="shared" ca="1" si="17"/>
        <v>15.929953291651168</v>
      </c>
      <c r="Z20" s="2">
        <f t="shared" ca="1" si="18"/>
        <v>1150.7995701092425</v>
      </c>
      <c r="AA20">
        <f t="shared" si="19"/>
        <v>9</v>
      </c>
      <c r="AB20">
        <f t="shared" ca="1" si="20"/>
        <v>1160.7482906573518</v>
      </c>
      <c r="AC20" s="2">
        <f t="shared" si="21"/>
        <v>1142</v>
      </c>
      <c r="AD20" s="2">
        <f t="shared" ca="1" si="22"/>
        <v>351.49840257254647</v>
      </c>
      <c r="AE20" s="2">
        <f t="shared" ca="1" si="4"/>
        <v>1160.7482906573518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2.1666206896551725</v>
      </c>
      <c r="E21" s="2">
        <f t="shared" ca="1" si="6"/>
        <v>0.82768615489772612</v>
      </c>
      <c r="F21" s="2">
        <f t="shared" ca="1" si="7"/>
        <v>-0.56119125883304466</v>
      </c>
      <c r="G21" s="2">
        <f t="shared" ca="1" si="8"/>
        <v>8.2768615489772621</v>
      </c>
      <c r="H21" s="2">
        <f t="shared" ca="1" si="9"/>
        <v>-5.6119125883304468</v>
      </c>
      <c r="I21" s="2">
        <f t="shared" ca="1" si="10"/>
        <v>0.68506437100938267</v>
      </c>
      <c r="J21" s="2">
        <f t="shared" ca="1" si="10"/>
        <v>0.31493562899061733</v>
      </c>
      <c r="K21" s="2">
        <f t="shared" ca="1" si="11"/>
        <v>-0.46449023518573729</v>
      </c>
      <c r="L21" s="2">
        <f t="shared" si="12"/>
        <v>11470</v>
      </c>
      <c r="M21" s="2">
        <f t="shared" ca="1" si="13"/>
        <v>949.35601966769184</v>
      </c>
      <c r="N21" s="2">
        <f t="shared" ca="1" si="14"/>
        <v>-643.68637388150228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4.4749067543694538</v>
      </c>
      <c r="X21" s="2">
        <f t="shared" ca="1" si="16"/>
        <v>-8.9173764352300449</v>
      </c>
      <c r="Y21" s="2">
        <f t="shared" ca="1" si="17"/>
        <v>26.835770204732249</v>
      </c>
      <c r="Z21" s="2">
        <f t="shared" ca="1" si="18"/>
        <v>1150.7995701092425</v>
      </c>
      <c r="AA21">
        <f t="shared" si="19"/>
        <v>10</v>
      </c>
      <c r="AB21">
        <f t="shared" ca="1" si="20"/>
        <v>1173.1928706331141</v>
      </c>
      <c r="AC21" s="2">
        <f t="shared" si="21"/>
        <v>1147</v>
      </c>
      <c r="AD21" s="2">
        <f t="shared" ca="1" si="22"/>
        <v>686.06647200305235</v>
      </c>
      <c r="AE21" s="2">
        <f t="shared" ca="1" si="4"/>
        <v>1173.1928706331141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2.3832827586206897</v>
      </c>
      <c r="E22" s="2">
        <f t="shared" ca="1" si="6"/>
        <v>0.68769541276911494</v>
      </c>
      <c r="F22" s="2">
        <f t="shared" ca="1" si="7"/>
        <v>-0.72599932455637761</v>
      </c>
      <c r="G22" s="2">
        <f t="shared" ca="1" si="8"/>
        <v>7.5646495404602643</v>
      </c>
      <c r="H22" s="2">
        <f t="shared" ca="1" si="9"/>
        <v>-7.9859925701201533</v>
      </c>
      <c r="I22" s="2">
        <f t="shared" ca="1" si="10"/>
        <v>0.47292498074368339</v>
      </c>
      <c r="J22" s="2">
        <f t="shared" ca="1" si="10"/>
        <v>0.5270750192563165</v>
      </c>
      <c r="K22" s="2">
        <f t="shared" ca="1" si="11"/>
        <v>-0.49926640517089677</v>
      </c>
      <c r="L22" s="2">
        <f t="shared" si="12"/>
        <v>12661</v>
      </c>
      <c r="M22" s="2">
        <f t="shared" ca="1" si="13"/>
        <v>791.53742009725136</v>
      </c>
      <c r="N22" s="2">
        <f t="shared" ca="1" si="14"/>
        <v>-835.62522256439058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4.0636149309683365</v>
      </c>
      <c r="T22" s="2"/>
      <c r="U22" s="2" t="s">
        <v>39</v>
      </c>
      <c r="V22" s="2">
        <v>11</v>
      </c>
      <c r="W22" s="2">
        <f t="shared" ca="1" si="15"/>
        <v>4.9223974298063995</v>
      </c>
      <c r="X22" s="2">
        <f t="shared" ca="1" si="16"/>
        <v>-7.4091354943600152</v>
      </c>
      <c r="Y22" s="2">
        <f t="shared" ca="1" si="17"/>
        <v>38.188453240359749</v>
      </c>
      <c r="Z22" s="2">
        <f t="shared" ca="1" si="18"/>
        <v>1150.7995701092425</v>
      </c>
      <c r="AA22">
        <f t="shared" si="19"/>
        <v>11</v>
      </c>
      <c r="AB22">
        <f t="shared" ca="1" si="20"/>
        <v>1186.5012852850487</v>
      </c>
      <c r="AC22" s="2">
        <f t="shared" si="21"/>
        <v>1151</v>
      </c>
      <c r="AD22" s="2">
        <f t="shared" ca="1" si="22"/>
        <v>1260.3412568904121</v>
      </c>
      <c r="AE22" s="2">
        <f t="shared" ca="1" si="4"/>
        <v>1186.5012852850487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2.5999448275862069</v>
      </c>
      <c r="E23" s="2">
        <f t="shared" ca="1" si="6"/>
        <v>0.5155486476577239</v>
      </c>
      <c r="F23" s="2">
        <f t="shared" ca="1" si="7"/>
        <v>-0.85686031060978196</v>
      </c>
      <c r="G23" s="2">
        <f t="shared" ca="1" si="8"/>
        <v>6.1865837718926873</v>
      </c>
      <c r="H23" s="2">
        <f t="shared" ca="1" si="9"/>
        <v>-10.282323727317383</v>
      </c>
      <c r="I23" s="2">
        <f t="shared" ca="1" si="10"/>
        <v>0.26579040810170795</v>
      </c>
      <c r="J23" s="2">
        <f t="shared" ca="1" si="10"/>
        <v>0.73420959189829205</v>
      </c>
      <c r="K23" s="2">
        <f t="shared" ca="1" si="11"/>
        <v>-0.44175317436645034</v>
      </c>
      <c r="L23" s="2">
        <f t="shared" si="12"/>
        <v>13944</v>
      </c>
      <c r="M23" s="2">
        <f t="shared" ca="1" si="13"/>
        <v>599.06752857827519</v>
      </c>
      <c r="N23" s="2">
        <f t="shared" ca="1" si="14"/>
        <v>-995.67168092856662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144.06136548145267</v>
      </c>
      <c r="T23" s="2"/>
      <c r="U23" s="2" t="s">
        <v>39</v>
      </c>
      <c r="V23" s="2">
        <v>12</v>
      </c>
      <c r="W23" s="2">
        <f t="shared" ca="1" si="15"/>
        <v>5.3698881052433443</v>
      </c>
      <c r="X23" s="2">
        <f t="shared" ca="1" si="16"/>
        <v>-5.5544499985091322</v>
      </c>
      <c r="Y23" s="2">
        <f t="shared" ca="1" si="17"/>
        <v>49.169346880195455</v>
      </c>
      <c r="Z23" s="2">
        <f t="shared" ca="1" si="18"/>
        <v>1150.7995701092425</v>
      </c>
      <c r="AA23">
        <f t="shared" si="19"/>
        <v>12</v>
      </c>
      <c r="AB23">
        <f t="shared" ca="1" si="20"/>
        <v>1199.7843550961722</v>
      </c>
      <c r="AC23" s="2">
        <f t="shared" si="21"/>
        <v>1162</v>
      </c>
      <c r="AD23" s="2">
        <f t="shared" ca="1" si="22"/>
        <v>1427.6574900336377</v>
      </c>
      <c r="AE23" s="2">
        <f t="shared" ca="1" si="4"/>
        <v>1199.7843550961722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2.8166068965517241</v>
      </c>
      <c r="E24" s="2">
        <f t="shared" ca="1" si="6"/>
        <v>0.31929528847139349</v>
      </c>
      <c r="F24" s="2">
        <f t="shared" ca="1" si="7"/>
        <v>-0.94765527422157558</v>
      </c>
      <c r="G24" s="2">
        <f t="shared" ca="1" si="8"/>
        <v>4.1508387501281154</v>
      </c>
      <c r="H24" s="2">
        <f t="shared" ca="1" si="9"/>
        <v>-12.319518564880482</v>
      </c>
      <c r="I24" s="2">
        <f t="shared" ca="1" si="10"/>
        <v>0.10194948124003038</v>
      </c>
      <c r="J24" s="2">
        <f t="shared" ca="1" si="10"/>
        <v>0.89805051875996966</v>
      </c>
      <c r="K24" s="2">
        <f t="shared" ca="1" si="11"/>
        <v>-0.3025818641540155</v>
      </c>
      <c r="L24" s="2">
        <f t="shared" si="12"/>
        <v>15145</v>
      </c>
      <c r="M24" s="2">
        <f t="shared" ca="1" si="13"/>
        <v>371.9790110691734</v>
      </c>
      <c r="N24" s="2">
        <f t="shared" ca="1" si="14"/>
        <v>-1104.0183944681355</v>
      </c>
      <c r="O24" s="2"/>
      <c r="P24" s="2">
        <f t="shared" ca="1" si="27"/>
        <v>3.8493308376508115</v>
      </c>
      <c r="Q24" s="2">
        <f t="shared" ca="1" si="27"/>
        <v>-5.5761016559978032</v>
      </c>
      <c r="R24" s="2">
        <f t="shared" ca="1" si="28"/>
        <v>4229.376002005295</v>
      </c>
      <c r="S24" s="2">
        <f t="shared" ca="1" si="27"/>
        <v>2.2378433428360522</v>
      </c>
      <c r="T24" s="2"/>
      <c r="U24" s="2" t="s">
        <v>39</v>
      </c>
      <c r="V24" s="2">
        <v>13</v>
      </c>
      <c r="W24" s="2">
        <f t="shared" ca="1" si="15"/>
        <v>5.8173787806802899</v>
      </c>
      <c r="X24" s="2">
        <f t="shared" ca="1" si="16"/>
        <v>-3.4400433841334581</v>
      </c>
      <c r="Y24" s="2">
        <f t="shared" ca="1" si="17"/>
        <v>58.911068915708221</v>
      </c>
      <c r="Z24" s="2">
        <f t="shared" ca="1" si="18"/>
        <v>1150.7995701092425</v>
      </c>
      <c r="AA24">
        <f t="shared" si="19"/>
        <v>13</v>
      </c>
      <c r="AB24">
        <f t="shared" ca="1" si="20"/>
        <v>1212.0879744214976</v>
      </c>
      <c r="AC24" s="2">
        <f t="shared" si="21"/>
        <v>1165</v>
      </c>
      <c r="AD24" s="2">
        <f t="shared" ca="1" si="22"/>
        <v>2217.2773351196142</v>
      </c>
      <c r="AE24" s="2">
        <f t="shared" ca="1" si="4"/>
        <v>1212.0879744214976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3.0332689655172413</v>
      </c>
      <c r="E25" s="2">
        <f t="shared" ca="1" si="6"/>
        <v>0.10811196691547753</v>
      </c>
      <c r="F25" s="2">
        <f t="shared" ca="1" si="7"/>
        <v>-0.99413872402681647</v>
      </c>
      <c r="G25" s="2">
        <f t="shared" ca="1" si="8"/>
        <v>1.5135675368166854</v>
      </c>
      <c r="H25" s="2">
        <f t="shared" ca="1" si="9"/>
        <v>-13.91794213637543</v>
      </c>
      <c r="I25" s="2">
        <f t="shared" ca="1" si="10"/>
        <v>1.1688197390333308E-2</v>
      </c>
      <c r="J25" s="2">
        <f t="shared" ca="1" si="10"/>
        <v>0.98831180260966678</v>
      </c>
      <c r="K25" s="2">
        <f t="shared" ca="1" si="11"/>
        <v>-0.10747829284138223</v>
      </c>
      <c r="L25" s="2">
        <f t="shared" si="12"/>
        <v>16352</v>
      </c>
      <c r="M25" s="2">
        <f t="shared" ca="1" si="13"/>
        <v>126.27477735727776</v>
      </c>
      <c r="N25" s="2">
        <f t="shared" ca="1" si="14"/>
        <v>-1161.1540296633216</v>
      </c>
      <c r="O25" s="2"/>
      <c r="P25" s="2">
        <f t="shared" ca="1" si="27"/>
        <v>4.0636149309683365</v>
      </c>
      <c r="Q25" s="2">
        <f t="shared" ca="1" si="27"/>
        <v>144.06136548145267</v>
      </c>
      <c r="R25" s="2">
        <f t="shared" ca="1" si="28"/>
        <v>4632.4984452642311</v>
      </c>
      <c r="S25" s="2">
        <f t="shared" ca="1" si="27"/>
        <v>17.621291403712366</v>
      </c>
      <c r="T25" s="2"/>
      <c r="U25" s="2"/>
      <c r="V25" s="2">
        <v>14</v>
      </c>
      <c r="W25" s="2">
        <f t="shared" ca="1" si="15"/>
        <v>6.2648694561172356</v>
      </c>
      <c r="X25" s="2">
        <f t="shared" ca="1" si="16"/>
        <v>-1.1647834151068728</v>
      </c>
      <c r="Y25" s="2">
        <f t="shared" ca="1" si="17"/>
        <v>66.554617702206187</v>
      </c>
      <c r="Z25" s="2">
        <f t="shared" ca="1" si="18"/>
        <v>1150.7995701092425</v>
      </c>
      <c r="AA25">
        <f t="shared" si="19"/>
        <v>14</v>
      </c>
      <c r="AB25">
        <f t="shared" ca="1" si="20"/>
        <v>1222.454273852459</v>
      </c>
      <c r="AC25" s="2">
        <f t="shared" si="21"/>
        <v>1168</v>
      </c>
      <c r="AD25" s="2">
        <f t="shared" ca="1" si="22"/>
        <v>2965.2679407985979</v>
      </c>
      <c r="AE25" s="2">
        <f t="shared" ca="1" si="4"/>
        <v>1222.454273852459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3.2499310344827586</v>
      </c>
      <c r="E26" s="2">
        <f t="shared" ca="1" si="6"/>
        <v>-0.1081265736055456</v>
      </c>
      <c r="F26" s="2">
        <f t="shared" ca="1" si="7"/>
        <v>-0.99413713544979521</v>
      </c>
      <c r="G26" s="2">
        <f t="shared" ca="1" si="8"/>
        <v>-1.621898604083184</v>
      </c>
      <c r="H26" s="2">
        <f t="shared" ca="1" si="9"/>
        <v>-14.912057031746928</v>
      </c>
      <c r="I26" s="2">
        <f t="shared" ca="1" si="10"/>
        <v>1.1691355919675472E-2</v>
      </c>
      <c r="J26" s="2">
        <f t="shared" ca="1" si="10"/>
        <v>0.98830864408032448</v>
      </c>
      <c r="K26" s="2">
        <f t="shared" ca="1" si="11"/>
        <v>0.10749264215021855</v>
      </c>
      <c r="L26" s="2">
        <f t="shared" si="12"/>
        <v>17520</v>
      </c>
      <c r="M26" s="2">
        <f t="shared" ca="1" si="13"/>
        <v>-126.29183797127726</v>
      </c>
      <c r="N26" s="2">
        <f t="shared" ca="1" si="14"/>
        <v>-1161.1521742053608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6.7123601315541803</v>
      </c>
      <c r="X26" s="2">
        <f t="shared" ca="1" si="16"/>
        <v>1.1649407855703497</v>
      </c>
      <c r="Y26" s="2">
        <f t="shared" ca="1" si="17"/>
        <v>71.308405019700317</v>
      </c>
      <c r="Z26" s="2">
        <f t="shared" ca="1" si="18"/>
        <v>1150.7995701092425</v>
      </c>
      <c r="AA26">
        <f t="shared" si="19"/>
        <v>15</v>
      </c>
      <c r="AB26">
        <f t="shared" ca="1" si="20"/>
        <v>1229.9852760460674</v>
      </c>
      <c r="AC26" s="2">
        <f t="shared" si="21"/>
        <v>1168</v>
      </c>
      <c r="AD26" s="2">
        <f t="shared" ca="1" si="22"/>
        <v>3842.1744465071752</v>
      </c>
      <c r="AE26" s="2">
        <f t="shared" ca="1" si="4"/>
        <v>1229.9852760460674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3.4665931034482758</v>
      </c>
      <c r="E27" s="2">
        <f t="shared" ca="1" si="6"/>
        <v>-0.31930921216568636</v>
      </c>
      <c r="F27" s="2">
        <f t="shared" ca="1" si="7"/>
        <v>-0.94765058277095393</v>
      </c>
      <c r="G27" s="2">
        <f t="shared" ca="1" si="8"/>
        <v>-5.1089473946509818</v>
      </c>
      <c r="H27" s="2">
        <f t="shared" ca="1" si="9"/>
        <v>-15.162409324335263</v>
      </c>
      <c r="I27" s="2">
        <f t="shared" ca="1" si="10"/>
        <v>0.10195837297387131</v>
      </c>
      <c r="J27" s="2">
        <f t="shared" ca="1" si="10"/>
        <v>0.89804162702612855</v>
      </c>
      <c r="K27" s="2">
        <f t="shared" ca="1" si="11"/>
        <v>0.30259356099294688</v>
      </c>
      <c r="L27" s="2">
        <f t="shared" si="12"/>
        <v>18656</v>
      </c>
      <c r="M27" s="2">
        <f t="shared" ca="1" si="13"/>
        <v>-372.3145413851903</v>
      </c>
      <c r="N27" s="2">
        <f t="shared" ca="1" si="14"/>
        <v>-1104.9605795109323</v>
      </c>
      <c r="O27" s="2"/>
      <c r="P27" s="2"/>
      <c r="Q27" s="2"/>
      <c r="R27" s="2"/>
      <c r="S27" s="2">
        <f ca="1">MDETERM(P22:S25)</f>
        <v>-311553652.43918896</v>
      </c>
      <c r="T27" s="8">
        <f ca="1">S27/T6</f>
        <v>-10.773862027850313</v>
      </c>
      <c r="U27" s="2"/>
      <c r="V27" s="2">
        <v>16</v>
      </c>
      <c r="W27" s="2">
        <f t="shared" ca="1" si="15"/>
        <v>7.159850806991126</v>
      </c>
      <c r="X27" s="2">
        <f t="shared" ca="1" si="16"/>
        <v>3.4401933960946876</v>
      </c>
      <c r="Y27" s="2">
        <f t="shared" ca="1" si="17"/>
        <v>72.505572026203382</v>
      </c>
      <c r="Z27" s="2">
        <f t="shared" ca="1" si="18"/>
        <v>1150.7995701092425</v>
      </c>
      <c r="AA27">
        <f t="shared" si="19"/>
        <v>16</v>
      </c>
      <c r="AB27">
        <f t="shared" ca="1" si="20"/>
        <v>1233.9051863385316</v>
      </c>
      <c r="AC27" s="2">
        <f t="shared" si="21"/>
        <v>1166</v>
      </c>
      <c r="AD27" s="2">
        <f t="shared" ca="1" si="22"/>
        <v>4611.1143316707012</v>
      </c>
      <c r="AE27" s="2">
        <f t="shared" ca="1" si="4"/>
        <v>1233.9051863385316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3.683255172413793</v>
      </c>
      <c r="E28" s="2">
        <f t="shared" ca="1" si="6"/>
        <v>-0.51556123729673853</v>
      </c>
      <c r="F28" s="2">
        <f t="shared" ca="1" si="7"/>
        <v>-0.85685273565359876</v>
      </c>
      <c r="G28" s="2">
        <f t="shared" ca="1" si="8"/>
        <v>-8.7645410340445551</v>
      </c>
      <c r="H28" s="2">
        <f t="shared" ca="1" si="9"/>
        <v>-14.566496506111179</v>
      </c>
      <c r="I28" s="2">
        <f t="shared" ca="1" si="10"/>
        <v>0.26580338940294396</v>
      </c>
      <c r="J28" s="2">
        <f t="shared" ca="1" si="10"/>
        <v>0.73419661059705599</v>
      </c>
      <c r="K28" s="2">
        <f t="shared" ca="1" si="11"/>
        <v>0.44176005657466461</v>
      </c>
      <c r="L28" s="2">
        <f t="shared" si="12"/>
        <v>19822</v>
      </c>
      <c r="M28" s="2">
        <f t="shared" ca="1" si="13"/>
        <v>-601.14440268799717</v>
      </c>
      <c r="N28" s="2">
        <f t="shared" ca="1" si="14"/>
        <v>-999.09028977209618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7.6073414824280716</v>
      </c>
      <c r="X28" s="2">
        <f t="shared" ca="1" si="16"/>
        <v>5.5545856375428562</v>
      </c>
      <c r="Y28" s="2">
        <f t="shared" ca="1" si="17"/>
        <v>69.655958957537706</v>
      </c>
      <c r="Z28" s="2">
        <f t="shared" ca="1" si="18"/>
        <v>1150.7995701092425</v>
      </c>
      <c r="AA28">
        <f t="shared" si="19"/>
        <v>17</v>
      </c>
      <c r="AB28">
        <f t="shared" ca="1" si="20"/>
        <v>1233.617456186751</v>
      </c>
      <c r="AC28" s="2">
        <f t="shared" si="21"/>
        <v>1166</v>
      </c>
      <c r="AD28" s="2">
        <f t="shared" ca="1" si="22"/>
        <v>4572.1203811671967</v>
      </c>
      <c r="AE28" s="2">
        <f t="shared" ca="1" si="4"/>
        <v>1233.617456186751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3.8999172413793102</v>
      </c>
      <c r="E29" s="2">
        <f t="shared" ca="1" si="6"/>
        <v>-0.68770607967258113</v>
      </c>
      <c r="F29" s="2">
        <f t="shared" ca="1" si="7"/>
        <v>-0.7259892202928151</v>
      </c>
      <c r="G29" s="2">
        <f t="shared" ca="1" si="8"/>
        <v>-12.37870943410646</v>
      </c>
      <c r="H29" s="2">
        <f t="shared" ca="1" si="9"/>
        <v>-13.067805965270672</v>
      </c>
      <c r="I29" s="2">
        <f t="shared" ca="1" si="10"/>
        <v>0.47293965201863047</v>
      </c>
      <c r="J29" s="2">
        <f t="shared" ca="1" si="10"/>
        <v>0.52706034798136958</v>
      </c>
      <c r="K29" s="2">
        <f t="shared" ca="1" si="11"/>
        <v>0.49926720057212576</v>
      </c>
      <c r="L29" s="2">
        <f t="shared" si="12"/>
        <v>20934</v>
      </c>
      <c r="M29" s="2">
        <f t="shared" ca="1" si="13"/>
        <v>-799.80217065921181</v>
      </c>
      <c r="N29" s="2">
        <f t="shared" ca="1" si="14"/>
        <v>-844.32546320054394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3.8493308376508115</v>
      </c>
      <c r="S29" s="2">
        <f>T1</f>
        <v>40499</v>
      </c>
      <c r="T29" s="2"/>
      <c r="U29" s="2"/>
      <c r="V29" s="2">
        <v>18</v>
      </c>
      <c r="W29" s="2">
        <f t="shared" ca="1" si="15"/>
        <v>8.0548321578650164</v>
      </c>
      <c r="X29" s="2">
        <f t="shared" ca="1" si="16"/>
        <v>7.4092504181062244</v>
      </c>
      <c r="Y29" s="2">
        <f t="shared" ca="1" si="17"/>
        <v>62.489326489734637</v>
      </c>
      <c r="Z29" s="2">
        <f t="shared" ca="1" si="18"/>
        <v>1150.7995701092425</v>
      </c>
      <c r="AA29">
        <f t="shared" si="19"/>
        <v>18</v>
      </c>
      <c r="AB29">
        <f t="shared" ca="1" si="20"/>
        <v>1228.7529791749485</v>
      </c>
      <c r="AC29" s="2">
        <f t="shared" si="21"/>
        <v>1163</v>
      </c>
      <c r="AD29" s="2">
        <f t="shared" ca="1" si="22"/>
        <v>4323.4542703812049</v>
      </c>
      <c r="AE29" s="2">
        <f t="shared" ca="1" si="4"/>
        <v>1228.7529791749485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4.1165793103448278</v>
      </c>
      <c r="E30" s="2">
        <f t="shared" ca="1" si="6"/>
        <v>-0.82769440029076968</v>
      </c>
      <c r="F30" s="2">
        <f t="shared" ca="1" si="7"/>
        <v>-0.56117909772843744</v>
      </c>
      <c r="G30" s="2">
        <f t="shared" ca="1" si="8"/>
        <v>-15.726193605524625</v>
      </c>
      <c r="H30" s="2">
        <f t="shared" ca="1" si="9"/>
        <v>-10.662402856840311</v>
      </c>
      <c r="I30" s="2">
        <f t="shared" ca="1" si="10"/>
        <v>0.68507802027269693</v>
      </c>
      <c r="J30" s="2">
        <f t="shared" ca="1" si="10"/>
        <v>0.31492197972730313</v>
      </c>
      <c r="K30" s="2">
        <f t="shared" ca="1" si="11"/>
        <v>0.46448479675005427</v>
      </c>
      <c r="L30" s="2">
        <f t="shared" si="12"/>
        <v>22135</v>
      </c>
      <c r="M30" s="2">
        <f t="shared" ca="1" si="13"/>
        <v>-964.26397633874672</v>
      </c>
      <c r="N30" s="2">
        <f t="shared" ca="1" si="14"/>
        <v>-653.77364885362965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-5.5761016559978032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8.502322833301962</v>
      </c>
      <c r="X30" s="2">
        <f t="shared" ca="1" si="16"/>
        <v>8.9174652699570611</v>
      </c>
      <c r="Y30" s="2">
        <f t="shared" ca="1" si="17"/>
        <v>50.986858471644958</v>
      </c>
      <c r="Z30" s="2">
        <f t="shared" ca="1" si="18"/>
        <v>1150.7995701092425</v>
      </c>
      <c r="AA30">
        <f t="shared" si="19"/>
        <v>19</v>
      </c>
      <c r="AB30">
        <f t="shared" ca="1" si="20"/>
        <v>1219.2062166841465</v>
      </c>
      <c r="AC30" s="2">
        <f t="shared" si="21"/>
        <v>1165</v>
      </c>
      <c r="AD30" s="2">
        <f t="shared" ca="1" si="22"/>
        <v>2938.3139272086437</v>
      </c>
      <c r="AE30" s="2">
        <f t="shared" ca="1" si="4"/>
        <v>1219.2062166841465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4.333241379310345</v>
      </c>
      <c r="E31" s="2">
        <f t="shared" ca="1" si="6"/>
        <v>-0.92898047037147469</v>
      </c>
      <c r="F31" s="2">
        <f t="shared" ca="1" si="7"/>
        <v>-0.37012874201876533</v>
      </c>
      <c r="G31" s="2">
        <f t="shared" ca="1" si="8"/>
        <v>-18.579609407429494</v>
      </c>
      <c r="H31" s="2">
        <f t="shared" ca="1" si="9"/>
        <v>-7.4025748403753067</v>
      </c>
      <c r="I31" s="2">
        <f t="shared" ca="1" si="10"/>
        <v>0.8630047143316063</v>
      </c>
      <c r="J31" s="2">
        <f t="shared" ca="1" si="10"/>
        <v>0.13699528566839375</v>
      </c>
      <c r="K31" s="2">
        <f t="shared" ca="1" si="11"/>
        <v>0.34384237285859481</v>
      </c>
      <c r="L31" s="2">
        <f t="shared" si="12"/>
        <v>23340</v>
      </c>
      <c r="M31" s="2">
        <f t="shared" ca="1" si="13"/>
        <v>-1084.120208923511</v>
      </c>
      <c r="N31" s="2">
        <f t="shared" ca="1" si="14"/>
        <v>-431.94024193589917</v>
      </c>
      <c r="O31" s="2"/>
      <c r="P31" s="2">
        <f t="shared" ca="1" si="30"/>
        <v>3.8493308376508115</v>
      </c>
      <c r="Q31" s="2">
        <f t="shared" ca="1" si="30"/>
        <v>-5.5761016559978032</v>
      </c>
      <c r="R31" s="2">
        <f t="shared" ca="1" si="30"/>
        <v>17.378708596287638</v>
      </c>
      <c r="S31" s="2">
        <f t="shared" ca="1" si="31"/>
        <v>4229.376002005295</v>
      </c>
      <c r="T31" s="2"/>
      <c r="U31" s="2"/>
      <c r="V31" s="2">
        <v>20</v>
      </c>
      <c r="W31" s="2">
        <f t="shared" ca="1" si="15"/>
        <v>8.9498135087389077</v>
      </c>
      <c r="X31" s="2">
        <f t="shared" ca="1" si="16"/>
        <v>10.008707414349754</v>
      </c>
      <c r="Y31" s="2">
        <f t="shared" ca="1" si="17"/>
        <v>35.398590803557767</v>
      </c>
      <c r="Z31" s="2">
        <f t="shared" ca="1" si="18"/>
        <v>1150.7995701092425</v>
      </c>
      <c r="AA31">
        <f t="shared" si="19"/>
        <v>20</v>
      </c>
      <c r="AB31">
        <f t="shared" ca="1" si="20"/>
        <v>1205.156681835889</v>
      </c>
      <c r="AC31" s="2">
        <f t="shared" si="21"/>
        <v>1167</v>
      </c>
      <c r="AD31" s="2">
        <f t="shared" ca="1" si="22"/>
        <v>1455.9323687252618</v>
      </c>
      <c r="AE31" s="2">
        <f t="shared" ca="1" si="4"/>
        <v>1205.156681835889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4.5499034482758622</v>
      </c>
      <c r="E32" s="2">
        <f t="shared" ca="1" si="6"/>
        <v>-0.98682824378602441</v>
      </c>
      <c r="F32" s="2">
        <f t="shared" ca="1" si="7"/>
        <v>-0.16177149707593966</v>
      </c>
      <c r="G32" s="2">
        <f t="shared" ca="1" si="8"/>
        <v>-20.723393119506511</v>
      </c>
      <c r="H32" s="2">
        <f t="shared" ca="1" si="9"/>
        <v>-3.3972014385947329</v>
      </c>
      <c r="I32" s="2">
        <f t="shared" ca="1" si="10"/>
        <v>0.97382998273380916</v>
      </c>
      <c r="J32" s="2">
        <f t="shared" ca="1" si="10"/>
        <v>2.6170017266190754E-2</v>
      </c>
      <c r="K32" s="2">
        <f t="shared" ca="1" si="11"/>
        <v>0.15964068235408552</v>
      </c>
      <c r="L32" s="2">
        <f t="shared" si="12"/>
        <v>24528</v>
      </c>
      <c r="M32" s="2">
        <f t="shared" ca="1" si="13"/>
        <v>-1152.6153887420764</v>
      </c>
      <c r="N32" s="2">
        <f t="shared" ca="1" si="14"/>
        <v>-188.94910858469751</v>
      </c>
      <c r="O32" s="2"/>
      <c r="P32" s="2">
        <f t="shared" ca="1" si="30"/>
        <v>4.0636149309683365</v>
      </c>
      <c r="Q32" s="2">
        <f t="shared" ca="1" si="30"/>
        <v>144.06136548145267</v>
      </c>
      <c r="R32" s="2">
        <f t="shared" ca="1" si="30"/>
        <v>2.2378433428360522</v>
      </c>
      <c r="S32" s="2">
        <f t="shared" ca="1" si="31"/>
        <v>4632.4984452642311</v>
      </c>
      <c r="T32" s="2"/>
      <c r="U32" s="2"/>
      <c r="V32" s="2">
        <v>21</v>
      </c>
      <c r="W32" s="2">
        <f t="shared" ca="1" si="15"/>
        <v>9.3973041841758533</v>
      </c>
      <c r="X32" s="2">
        <f t="shared" ca="1" si="16"/>
        <v>10.631951343736461</v>
      </c>
      <c r="Y32" s="2">
        <f t="shared" ca="1" si="17"/>
        <v>16.245177684144267</v>
      </c>
      <c r="Z32" s="2">
        <f t="shared" ca="1" si="18"/>
        <v>1150.7995701092425</v>
      </c>
      <c r="AA32">
        <f t="shared" si="19"/>
        <v>21</v>
      </c>
      <c r="AB32">
        <f t="shared" ca="1" si="20"/>
        <v>1187.0740033212992</v>
      </c>
      <c r="AC32" s="2">
        <f t="shared" si="21"/>
        <v>1168</v>
      </c>
      <c r="AD32" s="2">
        <f t="shared" ca="1" si="22"/>
        <v>363.81760270093241</v>
      </c>
      <c r="AE32" s="2">
        <f t="shared" ca="1" si="4"/>
        <v>1187.0740033212992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4.7665655172413794</v>
      </c>
      <c r="E33" s="2">
        <f t="shared" ca="1" si="6"/>
        <v>-0.99853281034179364</v>
      </c>
      <c r="F33" s="2">
        <f t="shared" ca="1" si="7"/>
        <v>5.4150038512633149E-2</v>
      </c>
      <c r="G33" s="2">
        <f t="shared" ca="1" si="8"/>
        <v>-21.967721827519462</v>
      </c>
      <c r="H33" s="2">
        <f t="shared" ca="1" si="9"/>
        <v>1.1913008472779292</v>
      </c>
      <c r="I33" s="2">
        <f t="shared" ca="1" si="10"/>
        <v>0.99706777332908048</v>
      </c>
      <c r="J33" s="2">
        <f t="shared" ca="1" si="10"/>
        <v>2.9322266709196532E-3</v>
      </c>
      <c r="K33" s="2">
        <f t="shared" ca="1" si="11"/>
        <v>-5.4070590136135938E-2</v>
      </c>
      <c r="L33" s="2">
        <f t="shared" si="12"/>
        <v>25762</v>
      </c>
      <c r="M33" s="2">
        <f t="shared" ca="1" si="13"/>
        <v>-1169.2819209102404</v>
      </c>
      <c r="N33" s="2">
        <f t="shared" ca="1" si="14"/>
        <v>63.409695098293419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9.844794859612799</v>
      </c>
      <c r="X33" s="2">
        <f t="shared" ca="1" si="16"/>
        <v>10.75805472890411</v>
      </c>
      <c r="Y33" s="2">
        <f t="shared" ca="1" si="17"/>
        <v>-5.6967166325312109</v>
      </c>
      <c r="Z33" s="2">
        <f t="shared" ca="1" si="18"/>
        <v>1150.7995701092425</v>
      </c>
      <c r="AA33">
        <f t="shared" si="19"/>
        <v>22</v>
      </c>
      <c r="AB33">
        <f t="shared" ca="1" si="20"/>
        <v>1165.7057030652281</v>
      </c>
      <c r="AC33" s="2">
        <f t="shared" si="21"/>
        <v>1171</v>
      </c>
      <c r="AD33" s="2">
        <f t="shared" ca="1" si="22"/>
        <v>28.02958003353476</v>
      </c>
      <c r="AE33" s="2">
        <f t="shared" ca="1" si="4"/>
        <v>1165.7057030652281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4.9832275862068967</v>
      </c>
      <c r="E34" s="2">
        <f t="shared" ca="1" si="6"/>
        <v>-0.96354687496572755</v>
      </c>
      <c r="F34" s="2">
        <f t="shared" ca="1" si="7"/>
        <v>0.26753956668833223</v>
      </c>
      <c r="G34" s="2">
        <f t="shared" ca="1" si="8"/>
        <v>-22.161578124211733</v>
      </c>
      <c r="H34" s="2">
        <f t="shared" ca="1" si="9"/>
        <v>6.1534100338316415</v>
      </c>
      <c r="I34" s="2">
        <f t="shared" ca="1" si="10"/>
        <v>0.92842258025621938</v>
      </c>
      <c r="J34" s="2">
        <f t="shared" ca="1" si="10"/>
        <v>7.1577419743780568E-2</v>
      </c>
      <c r="K34" s="2">
        <f t="shared" ca="1" si="11"/>
        <v>-0.25778691341222737</v>
      </c>
      <c r="L34" s="2">
        <f t="shared" si="12"/>
        <v>27048</v>
      </c>
      <c r="M34" s="2">
        <f t="shared" ca="1" si="13"/>
        <v>-1133.1311249596956</v>
      </c>
      <c r="N34" s="2">
        <f t="shared" ca="1" si="14"/>
        <v>314.62653042547868</v>
      </c>
      <c r="O34" s="2"/>
      <c r="P34" s="2"/>
      <c r="Q34" s="2"/>
      <c r="R34" s="2"/>
      <c r="S34" s="2">
        <f ca="1">MDETERM(P29:S32)</f>
        <v>-138281666.23037577</v>
      </c>
      <c r="T34" s="8">
        <f ca="1">S34/T6</f>
        <v>-4.781929472767489</v>
      </c>
      <c r="U34" s="2"/>
      <c r="V34" s="2">
        <v>23</v>
      </c>
      <c r="W34" s="2">
        <f t="shared" ca="1" si="15"/>
        <v>10.292285535049743</v>
      </c>
      <c r="X34" s="2">
        <f t="shared" ca="1" si="16"/>
        <v>10.381121088247086</v>
      </c>
      <c r="Y34" s="2">
        <f t="shared" ca="1" si="17"/>
        <v>-29.42517279880272</v>
      </c>
      <c r="Z34" s="2">
        <f t="shared" ca="1" si="18"/>
        <v>1150.7995701092425</v>
      </c>
      <c r="AA34">
        <f t="shared" si="19"/>
        <v>23</v>
      </c>
      <c r="AB34">
        <f t="shared" ca="1" si="20"/>
        <v>1142.0478039337365</v>
      </c>
      <c r="AC34" s="2">
        <f t="shared" si="21"/>
        <v>1176</v>
      </c>
      <c r="AD34" s="2">
        <f t="shared" ca="1" si="22"/>
        <v>1152.7516177219966</v>
      </c>
      <c r="AE34" s="2">
        <f t="shared" ca="1" si="4"/>
        <v>1142.0478039337365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5.1998896551724139</v>
      </c>
      <c r="E35" s="2">
        <f t="shared" ca="1" si="6"/>
        <v>-0.88350634873290068</v>
      </c>
      <c r="F35" s="2">
        <f t="shared" ca="1" si="7"/>
        <v>0.46841918379658415</v>
      </c>
      <c r="G35" s="2">
        <f t="shared" ca="1" si="8"/>
        <v>-21.204152369589615</v>
      </c>
      <c r="H35" s="2">
        <f t="shared" ca="1" si="9"/>
        <v>11.24206041111802</v>
      </c>
      <c r="I35" s="2">
        <f t="shared" ca="1" si="10"/>
        <v>0.78058346825134195</v>
      </c>
      <c r="J35" s="2">
        <f t="shared" ca="1" si="10"/>
        <v>0.21941653174865808</v>
      </c>
      <c r="K35" s="2">
        <f t="shared" ca="1" si="11"/>
        <v>-0.41385132275256559</v>
      </c>
      <c r="L35" s="2">
        <f t="shared" si="12"/>
        <v>28128</v>
      </c>
      <c r="M35" s="2">
        <f t="shared" ca="1" si="13"/>
        <v>-1035.4694407149595</v>
      </c>
      <c r="N35" s="2">
        <f t="shared" ca="1" si="14"/>
        <v>548.98728340959667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10.739776210486689</v>
      </c>
      <c r="X35" s="2">
        <f t="shared" ca="1" si="16"/>
        <v>9.5187755019780749</v>
      </c>
      <c r="Y35" s="2">
        <f t="shared" ca="1" si="17"/>
        <v>-53.758740014557851</v>
      </c>
      <c r="Z35" s="2">
        <f t="shared" ca="1" si="18"/>
        <v>1150.7995701092425</v>
      </c>
      <c r="AA35">
        <f t="shared" si="19"/>
        <v>24</v>
      </c>
      <c r="AB35">
        <f t="shared" ca="1" si="20"/>
        <v>1117.2993818071493</v>
      </c>
      <c r="AC35" s="2">
        <f t="shared" si="21"/>
        <v>1172</v>
      </c>
      <c r="AD35" s="2">
        <f t="shared" ca="1" si="22"/>
        <v>2992.1576306800289</v>
      </c>
      <c r="AE35" s="2">
        <f t="shared" ca="1" si="4"/>
        <v>1117.2993818071493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5.4165517241379311</v>
      </c>
      <c r="E36" s="2">
        <f t="shared" ca="1" si="6"/>
        <v>-0.76215385512648093</v>
      </c>
      <c r="F36" s="2">
        <f t="shared" ca="1" si="7"/>
        <v>0.64739593844558763</v>
      </c>
      <c r="G36" s="2">
        <f t="shared" ca="1" si="8"/>
        <v>-19.053846378162024</v>
      </c>
      <c r="H36" s="2">
        <f t="shared" ca="1" si="9"/>
        <v>16.184898461139692</v>
      </c>
      <c r="I36" s="2">
        <f t="shared" ca="1" si="10"/>
        <v>0.58087849888415688</v>
      </c>
      <c r="J36" s="2">
        <f t="shared" ca="1" si="10"/>
        <v>0.41912150111584306</v>
      </c>
      <c r="K36" s="2">
        <f t="shared" ca="1" si="11"/>
        <v>-0.49341531027953056</v>
      </c>
      <c r="L36" s="2">
        <f t="shared" si="12"/>
        <v>29050</v>
      </c>
      <c r="M36" s="2">
        <f t="shared" ca="1" si="13"/>
        <v>-885.62277965697081</v>
      </c>
      <c r="N36" s="2">
        <f t="shared" ca="1" si="14"/>
        <v>752.27408047377287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11.187266885923634</v>
      </c>
      <c r="X36" s="2">
        <f t="shared" ca="1" si="16"/>
        <v>8.2113404791269211</v>
      </c>
      <c r="Y36" s="2">
        <f t="shared" ca="1" si="17"/>
        <v>-77.395042965073074</v>
      </c>
      <c r="Z36" s="2">
        <f t="shared" ca="1" si="18"/>
        <v>1150.7995701092425</v>
      </c>
      <c r="AA36">
        <f t="shared" si="19"/>
        <v>25</v>
      </c>
      <c r="AB36">
        <f t="shared" ca="1" si="20"/>
        <v>1092.8031345092199</v>
      </c>
      <c r="AC36" s="2">
        <f t="shared" si="21"/>
        <v>1162</v>
      </c>
      <c r="AD36" s="2">
        <f t="shared" ca="1" si="22"/>
        <v>4788.206193749108</v>
      </c>
      <c r="AE36" s="2">
        <f t="shared" ca="1" si="4"/>
        <v>1092.8031345092199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5.6332137931034483</v>
      </c>
      <c r="E37" s="2">
        <f t="shared" ca="1" si="6"/>
        <v>-0.60516372830803089</v>
      </c>
      <c r="F37" s="2">
        <f t="shared" ca="1" si="7"/>
        <v>0.79610103751993921</v>
      </c>
      <c r="G37" s="2">
        <f t="shared" ca="1" si="8"/>
        <v>-15.734256936008803</v>
      </c>
      <c r="H37" s="2">
        <f t="shared" ca="1" si="9"/>
        <v>20.698626975518419</v>
      </c>
      <c r="I37" s="2">
        <f t="shared" ca="1" si="10"/>
        <v>0.36622313805967621</v>
      </c>
      <c r="J37" s="2">
        <f t="shared" ca="1" si="10"/>
        <v>0.63377686194032368</v>
      </c>
      <c r="K37" s="2">
        <f t="shared" ca="1" si="11"/>
        <v>-0.481771471975458</v>
      </c>
      <c r="L37" s="2">
        <f t="shared" si="12"/>
        <v>30368</v>
      </c>
      <c r="M37" s="2">
        <f t="shared" ca="1" si="13"/>
        <v>-706.83123466378004</v>
      </c>
      <c r="N37" s="2">
        <f t="shared" ca="1" si="14"/>
        <v>929.84601182328902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11.63475756136058</v>
      </c>
      <c r="X37" s="2">
        <f t="shared" ca="1" si="16"/>
        <v>6.519950513050218</v>
      </c>
      <c r="Y37" s="2">
        <f t="shared" ca="1" si="17"/>
        <v>-98.979374380051723</v>
      </c>
      <c r="Z37" s="2">
        <f t="shared" ca="1" si="18"/>
        <v>1150.7995701092425</v>
      </c>
      <c r="AA37">
        <f t="shared" si="19"/>
        <v>26</v>
      </c>
      <c r="AB37">
        <f t="shared" ca="1" si="20"/>
        <v>1069.9749038036016</v>
      </c>
      <c r="AC37" s="2">
        <f t="shared" si="21"/>
        <v>1168</v>
      </c>
      <c r="AD37" s="2">
        <f t="shared" ca="1" si="22"/>
        <v>9608.9194843131609</v>
      </c>
      <c r="AE37" s="2">
        <f t="shared" ca="1" si="4"/>
        <v>1069.9749038036016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5.8498758620689655</v>
      </c>
      <c r="E38" s="2">
        <f t="shared" ca="1" si="6"/>
        <v>-0.41987668632264613</v>
      </c>
      <c r="F38" s="2">
        <f t="shared" ca="1" si="7"/>
        <v>0.90758116346843287</v>
      </c>
      <c r="G38" s="2">
        <f t="shared" ca="1" si="8"/>
        <v>-11.336670530711446</v>
      </c>
      <c r="H38" s="2">
        <f t="shared" ca="1" si="9"/>
        <v>24.504691413647688</v>
      </c>
      <c r="I38" s="2">
        <f t="shared" ca="1" si="10"/>
        <v>0.17629643171728576</v>
      </c>
      <c r="J38" s="2">
        <f t="shared" ca="1" si="10"/>
        <v>0.82370356828271429</v>
      </c>
      <c r="K38" s="2">
        <f t="shared" ca="1" si="11"/>
        <v>-0.38107217148597738</v>
      </c>
      <c r="L38" s="2">
        <f t="shared" si="12"/>
        <v>31455</v>
      </c>
      <c r="M38" s="2">
        <f t="shared" ca="1" si="13"/>
        <v>-489.15633956588272</v>
      </c>
      <c r="N38" s="2">
        <f t="shared" ca="1" si="14"/>
        <v>1057.3320554407244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12.082248236797525</v>
      </c>
      <c r="X38" s="2">
        <f t="shared" ca="1" si="16"/>
        <v>4.5236934871511743</v>
      </c>
      <c r="Y38" s="2">
        <f t="shared" ca="1" si="17"/>
        <v>-117.1797060919943</v>
      </c>
      <c r="Z38" s="2">
        <f t="shared" ca="1" si="18"/>
        <v>1150.7995701092425</v>
      </c>
      <c r="AA38">
        <f t="shared" si="19"/>
        <v>27</v>
      </c>
      <c r="AB38">
        <f t="shared" ca="1" si="20"/>
        <v>1050.2258057411968</v>
      </c>
      <c r="AC38" s="2">
        <f t="shared" si="21"/>
        <v>1165</v>
      </c>
      <c r="AD38" s="2">
        <f t="shared" ca="1" si="22"/>
        <v>13173.115667757485</v>
      </c>
      <c r="AE38" s="2">
        <f t="shared" ca="1" si="4"/>
        <v>1050.2258057411968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6.0665379310344827</v>
      </c>
      <c r="E39" s="2">
        <f t="shared" ca="1" si="6"/>
        <v>-0.21495658568276446</v>
      </c>
      <c r="F39" s="2">
        <f t="shared" ca="1" si="7"/>
        <v>0.97662360521933334</v>
      </c>
      <c r="G39" s="2">
        <f t="shared" ca="1" si="8"/>
        <v>-6.018784399117405</v>
      </c>
      <c r="H39" s="2">
        <f t="shared" ca="1" si="9"/>
        <v>27.345460946141333</v>
      </c>
      <c r="I39" s="2">
        <f t="shared" ca="1" si="10"/>
        <v>4.6206333728391662E-2</v>
      </c>
      <c r="J39" s="2">
        <f t="shared" ca="1" si="10"/>
        <v>0.95379366627160822</v>
      </c>
      <c r="K39" s="2">
        <f t="shared" ca="1" si="11"/>
        <v>-0.20993167567513996</v>
      </c>
      <c r="L39" s="2">
        <f t="shared" si="12"/>
        <v>32620</v>
      </c>
      <c r="M39" s="2">
        <f t="shared" ca="1" si="13"/>
        <v>-250.4244223204206</v>
      </c>
      <c r="N39" s="2">
        <f t="shared" ca="1" si="14"/>
        <v>1137.7665000805234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12.529738912234471</v>
      </c>
      <c r="X39" s="2">
        <f t="shared" ca="1" si="16"/>
        <v>2.3159125961238884</v>
      </c>
      <c r="Y39" s="2">
        <f t="shared" ca="1" si="17"/>
        <v>-130.76406564476559</v>
      </c>
      <c r="Z39" s="2">
        <f t="shared" ca="1" si="18"/>
        <v>1150.7995701092425</v>
      </c>
      <c r="AA39">
        <f t="shared" si="19"/>
        <v>28</v>
      </c>
      <c r="AB39">
        <f t="shared" ca="1" si="20"/>
        <v>1034.8811559728354</v>
      </c>
      <c r="AC39" s="2">
        <f t="shared" si="21"/>
        <v>1165</v>
      </c>
      <c r="AD39" s="2">
        <f t="shared" ca="1" si="22"/>
        <v>16930.9135709656</v>
      </c>
      <c r="AE39" s="2">
        <f t="shared" ca="1" si="4"/>
        <v>1034.8811559728354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6.2831999999999999</v>
      </c>
      <c r="E40" s="2">
        <f t="shared" ca="1" si="6"/>
        <v>1.469282041289059E-5</v>
      </c>
      <c r="F40" s="2">
        <f t="shared" ca="1" si="7"/>
        <v>0.99999999989206056</v>
      </c>
      <c r="G40" s="2">
        <f t="shared" ca="1" si="8"/>
        <v>4.2609179197382709E-4</v>
      </c>
      <c r="H40" s="2">
        <f t="shared" ca="1" si="9"/>
        <v>28.999999996869757</v>
      </c>
      <c r="I40" s="2">
        <f t="shared" ca="1" si="10"/>
        <v>2.158789716854544E-10</v>
      </c>
      <c r="J40" s="2">
        <f t="shared" ca="1" si="10"/>
        <v>0.99999999978412113</v>
      </c>
      <c r="K40" s="2">
        <f t="shared" ca="1" si="11"/>
        <v>1.4692820411304655E-5</v>
      </c>
      <c r="L40" s="2">
        <f t="shared" si="12"/>
        <v>33785</v>
      </c>
      <c r="M40" s="2">
        <f t="shared" ca="1" si="13"/>
        <v>1.7117135781017537E-2</v>
      </c>
      <c r="N40" s="2">
        <f t="shared" ca="1" si="14"/>
        <v>1164.9999998742505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12.977229587671415</v>
      </c>
      <c r="X40" s="2">
        <f t="shared" ca="1" si="16"/>
        <v>-1.5829841992846588E-4</v>
      </c>
      <c r="Y40" s="2">
        <f t="shared" ca="1" si="17"/>
        <v>-138.6759546952886</v>
      </c>
      <c r="Z40" s="2">
        <f t="shared" ca="1" si="18"/>
        <v>1150.7995701092425</v>
      </c>
      <c r="AA40">
        <f t="shared" si="19"/>
        <v>29</v>
      </c>
      <c r="AB40">
        <f t="shared" ca="1" si="20"/>
        <v>1025.1006867032054</v>
      </c>
      <c r="AC40" s="2">
        <f t="shared" si="21"/>
        <v>1165</v>
      </c>
      <c r="AD40" s="2">
        <f t="shared" ca="1" si="22"/>
        <v>19571.817860914696</v>
      </c>
      <c r="AE40" s="2">
        <f t="shared" ca="1" si="4"/>
        <v>1025.1006867032054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6.4998620689655171</v>
      </c>
      <c r="E41" s="2">
        <f t="shared" ca="1" si="6"/>
        <v>0.21498528430043709</v>
      </c>
      <c r="F41" s="2">
        <f t="shared" ca="1" si="7"/>
        <v>0.97661728816064908</v>
      </c>
      <c r="G41" s="2">
        <f t="shared" ca="1" si="8"/>
        <v>6.449558529013113</v>
      </c>
      <c r="H41" s="2">
        <f t="shared" ca="1" si="9"/>
        <v>29.298518644819474</v>
      </c>
      <c r="I41" s="2">
        <f t="shared" ca="1" si="10"/>
        <v>4.6218672465739762E-2</v>
      </c>
      <c r="J41" s="2">
        <f t="shared" ca="1" si="10"/>
        <v>0.95378132753426026</v>
      </c>
      <c r="K41" s="2">
        <f t="shared" ca="1" si="11"/>
        <v>0.20995834534793903</v>
      </c>
      <c r="L41" s="2">
        <f t="shared" si="12"/>
        <v>34830</v>
      </c>
      <c r="M41" s="2">
        <f t="shared" ca="1" si="13"/>
        <v>249.59791507280747</v>
      </c>
      <c r="N41" s="2">
        <f t="shared" ca="1" si="14"/>
        <v>1133.8526715545136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13.424720263108361</v>
      </c>
      <c r="X41" s="2">
        <f t="shared" ca="1" si="16"/>
        <v>-2.3162217910710834</v>
      </c>
      <c r="Y41" s="2">
        <f t="shared" ca="1" si="17"/>
        <v>-140.10344981609003</v>
      </c>
      <c r="Z41" s="2">
        <f t="shared" ca="1" si="18"/>
        <v>1150.7995701092425</v>
      </c>
      <c r="AA41">
        <f t="shared" si="19"/>
        <v>30</v>
      </c>
      <c r="AB41">
        <f t="shared" ca="1" si="20"/>
        <v>1021.8046187651897</v>
      </c>
      <c r="AC41" s="2">
        <f t="shared" si="21"/>
        <v>1161</v>
      </c>
      <c r="AD41" s="2">
        <f t="shared" ca="1" si="22"/>
        <v>19375.354157104171</v>
      </c>
      <c r="AE41" s="2">
        <f t="shared" ca="1" si="4"/>
        <v>1021.8046187651897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6.7165241379310343</v>
      </c>
      <c r="E42" s="2">
        <f t="shared" ca="1" si="6"/>
        <v>0.41990335599544809</v>
      </c>
      <c r="F42" s="2">
        <f t="shared" ca="1" si="7"/>
        <v>0.90756882473108336</v>
      </c>
      <c r="G42" s="2">
        <f t="shared" ca="1" si="8"/>
        <v>13.017004035858891</v>
      </c>
      <c r="H42" s="2">
        <f t="shared" ca="1" si="9"/>
        <v>28.134633566663585</v>
      </c>
      <c r="I42" s="2">
        <f t="shared" ca="1" si="10"/>
        <v>0.17631882837624002</v>
      </c>
      <c r="J42" s="2">
        <f t="shared" ca="1" si="10"/>
        <v>0.82368117162375987</v>
      </c>
      <c r="K42" s="2">
        <f t="shared" ca="1" si="11"/>
        <v>0.38109119530142654</v>
      </c>
      <c r="L42" s="2">
        <f t="shared" si="12"/>
        <v>35929</v>
      </c>
      <c r="M42" s="2">
        <f t="shared" ca="1" si="13"/>
        <v>486.66798959872432</v>
      </c>
      <c r="N42" s="2">
        <f t="shared" ca="1" si="14"/>
        <v>1051.8722678633255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13.872210938545306</v>
      </c>
      <c r="X42" s="2">
        <f t="shared" ca="1" si="16"/>
        <v>-4.5239808225262701</v>
      </c>
      <c r="Y42" s="2">
        <f t="shared" ca="1" si="17"/>
        <v>-134.5378334579421</v>
      </c>
      <c r="Z42" s="2">
        <f t="shared" ca="1" si="18"/>
        <v>1150.7995701092425</v>
      </c>
      <c r="AA42">
        <f t="shared" si="19"/>
        <v>31</v>
      </c>
      <c r="AB42">
        <f t="shared" ca="1" si="20"/>
        <v>1025.6099667673195</v>
      </c>
      <c r="AC42" s="2">
        <f t="shared" si="21"/>
        <v>1159</v>
      </c>
      <c r="AD42" s="2">
        <f t="shared" ca="1" si="22"/>
        <v>17792.900965815603</v>
      </c>
      <c r="AE42" s="2">
        <f t="shared" ca="1" si="4"/>
        <v>1025.6099667673195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6.9331862068965515</v>
      </c>
      <c r="E43" s="2">
        <f t="shared" ca="1" si="6"/>
        <v>0.60518712198589375</v>
      </c>
      <c r="F43" s="2">
        <f t="shared" ca="1" si="7"/>
        <v>0.79608325405225733</v>
      </c>
      <c r="G43" s="2">
        <f t="shared" ca="1" si="8"/>
        <v>19.3659879035486</v>
      </c>
      <c r="H43" s="2">
        <f t="shared" ca="1" si="9"/>
        <v>25.474664129672234</v>
      </c>
      <c r="I43" s="2">
        <f t="shared" ca="1" si="10"/>
        <v>0.36625145261756903</v>
      </c>
      <c r="J43" s="2">
        <f t="shared" ca="1" si="10"/>
        <v>0.63374854738243092</v>
      </c>
      <c r="K43" s="2">
        <f t="shared" ca="1" si="11"/>
        <v>0.48177933338105072</v>
      </c>
      <c r="L43" s="2">
        <f t="shared" si="12"/>
        <v>37024</v>
      </c>
      <c r="M43" s="2">
        <f t="shared" ca="1" si="13"/>
        <v>700.20150013767909</v>
      </c>
      <c r="N43" s="2">
        <f t="shared" ca="1" si="14"/>
        <v>921.06832493846173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14.319701613982252</v>
      </c>
      <c r="X43" s="2">
        <f t="shared" ca="1" si="16"/>
        <v>-6.5202025533078363</v>
      </c>
      <c r="Y43" s="2">
        <f t="shared" ca="1" si="17"/>
        <v>-121.81804721053241</v>
      </c>
      <c r="Z43" s="2">
        <f t="shared" ca="1" si="18"/>
        <v>1150.7995701092425</v>
      </c>
      <c r="AA43">
        <f t="shared" si="19"/>
        <v>32</v>
      </c>
      <c r="AB43">
        <f t="shared" ca="1" si="20"/>
        <v>1036.7810219593846</v>
      </c>
      <c r="AC43" s="2">
        <f t="shared" si="21"/>
        <v>1157</v>
      </c>
      <c r="AD43" s="2">
        <f t="shared" ca="1" si="22"/>
        <v>14452.602681129971</v>
      </c>
      <c r="AE43" s="2">
        <f t="shared" ca="1" si="4"/>
        <v>1036.7810219593846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7.1498482758620687</v>
      </c>
      <c r="E44" s="2">
        <f t="shared" ca="1" si="6"/>
        <v>0.76217287894193209</v>
      </c>
      <c r="F44" s="2">
        <f t="shared" ca="1" si="7"/>
        <v>0.64737354178663098</v>
      </c>
      <c r="G44" s="2">
        <f t="shared" ca="1" si="8"/>
        <v>25.151705005083759</v>
      </c>
      <c r="H44" s="2">
        <f t="shared" ca="1" si="9"/>
        <v>21.363326878958823</v>
      </c>
      <c r="I44" s="2">
        <f t="shared" ca="1" si="10"/>
        <v>0.5809074973946331</v>
      </c>
      <c r="J44" s="2">
        <f t="shared" ca="1" si="10"/>
        <v>0.41909250260536685</v>
      </c>
      <c r="K44" s="2">
        <f t="shared" ca="1" si="11"/>
        <v>0.49341055609435169</v>
      </c>
      <c r="L44" s="2">
        <f t="shared" si="12"/>
        <v>37851</v>
      </c>
      <c r="M44" s="2">
        <f t="shared" ca="1" si="13"/>
        <v>874.21229214639607</v>
      </c>
      <c r="N44" s="2">
        <f t="shared" ca="1" si="14"/>
        <v>742.53745242926573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14.767192289419198</v>
      </c>
      <c r="X44" s="2">
        <f t="shared" ca="1" si="16"/>
        <v>-8.2115454390898357</v>
      </c>
      <c r="Y44" s="2">
        <f t="shared" ca="1" si="17"/>
        <v>-102.15792243885909</v>
      </c>
      <c r="Z44" s="2">
        <f t="shared" ca="1" si="18"/>
        <v>1150.7995701092425</v>
      </c>
      <c r="AA44">
        <f t="shared" si="19"/>
        <v>33</v>
      </c>
      <c r="AB44">
        <f t="shared" ca="1" si="20"/>
        <v>1055.1972945207128</v>
      </c>
      <c r="AC44" s="2">
        <f t="shared" si="21"/>
        <v>1147</v>
      </c>
      <c r="AD44" s="2">
        <f t="shared" ca="1" si="22"/>
        <v>8427.7367333167422</v>
      </c>
      <c r="AE44" s="2">
        <f t="shared" ca="1" si="4"/>
        <v>1055.1972945207128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7.3665103448275859</v>
      </c>
      <c r="E45" s="2">
        <f t="shared" ca="1" si="6"/>
        <v>0.88352011314932932</v>
      </c>
      <c r="F45" s="2">
        <f t="shared" ca="1" si="7"/>
        <v>0.46839322119411209</v>
      </c>
      <c r="G45" s="2">
        <f t="shared" ca="1" si="8"/>
        <v>30.039683847077196</v>
      </c>
      <c r="H45" s="2">
        <f t="shared" ca="1" si="9"/>
        <v>15.92536952059981</v>
      </c>
      <c r="I45" s="2">
        <f t="shared" ca="1" si="10"/>
        <v>0.78060779033940364</v>
      </c>
      <c r="J45" s="2">
        <f t="shared" ca="1" si="10"/>
        <v>0.21939220966059642</v>
      </c>
      <c r="K45" s="2">
        <f t="shared" ca="1" si="11"/>
        <v>0.41383483178780073</v>
      </c>
      <c r="L45" s="2">
        <f t="shared" si="12"/>
        <v>39270</v>
      </c>
      <c r="M45" s="2">
        <f t="shared" ca="1" si="13"/>
        <v>1020.4657306874753</v>
      </c>
      <c r="N45" s="2">
        <f t="shared" ca="1" si="14"/>
        <v>540.99417047919951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15.214682964856143</v>
      </c>
      <c r="X45" s="2">
        <f t="shared" ca="1" si="16"/>
        <v>-9.5189237979015715</v>
      </c>
      <c r="Y45" s="2">
        <f t="shared" ca="1" si="17"/>
        <v>-76.153993875269293</v>
      </c>
      <c r="Z45" s="2">
        <f t="shared" ca="1" si="18"/>
        <v>1150.7995701092425</v>
      </c>
      <c r="AA45">
        <f t="shared" si="19"/>
        <v>34</v>
      </c>
      <c r="AB45">
        <f t="shared" ca="1" si="20"/>
        <v>1080.3413354009278</v>
      </c>
      <c r="AC45" s="2">
        <f t="shared" si="21"/>
        <v>1155</v>
      </c>
      <c r="AD45" s="2">
        <f t="shared" ca="1" si="22"/>
        <v>5573.9161997167494</v>
      </c>
      <c r="AE45" s="2">
        <f t="shared" ca="1" si="4"/>
        <v>1080.3413354009278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7.5831724137931031</v>
      </c>
      <c r="E46" s="2">
        <f t="shared" ca="1" si="6"/>
        <v>0.96355473637132105</v>
      </c>
      <c r="F46" s="2">
        <f t="shared" ca="1" si="7"/>
        <v>0.26751125213043642</v>
      </c>
      <c r="G46" s="2">
        <f t="shared" ca="1" si="8"/>
        <v>33.724415772996238</v>
      </c>
      <c r="H46" s="2">
        <f t="shared" ca="1" si="9"/>
        <v>9.3628938245652744</v>
      </c>
      <c r="I46" s="2">
        <f t="shared" ca="1" si="10"/>
        <v>0.92843772998360596</v>
      </c>
      <c r="J46" s="2">
        <f t="shared" ca="1" si="10"/>
        <v>7.1562270016393925E-2</v>
      </c>
      <c r="K46" s="2">
        <f t="shared" ca="1" si="11"/>
        <v>0.25776173402290464</v>
      </c>
      <c r="L46" s="2">
        <f t="shared" si="12"/>
        <v>40005</v>
      </c>
      <c r="M46" s="2">
        <f t="shared" ca="1" si="13"/>
        <v>1101.3430636724199</v>
      </c>
      <c r="N46" s="2">
        <f t="shared" ca="1" si="14"/>
        <v>305.76536118508881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15.662173640293089</v>
      </c>
      <c r="X46" s="2">
        <f t="shared" ca="1" si="16"/>
        <v>-10.381205785946296</v>
      </c>
      <c r="Y46" s="2">
        <f t="shared" ca="1" si="17"/>
        <v>-44.772697930081399</v>
      </c>
      <c r="Z46" s="2">
        <f t="shared" ca="1" si="18"/>
        <v>1150.7995701092425</v>
      </c>
      <c r="AA46">
        <f t="shared" si="19"/>
        <v>35</v>
      </c>
      <c r="AB46">
        <f t="shared" ca="1" si="20"/>
        <v>1111.307840033508</v>
      </c>
      <c r="AC46" s="2">
        <f t="shared" si="21"/>
        <v>1143</v>
      </c>
      <c r="AD46" s="2">
        <f t="shared" ca="1" si="22"/>
        <v>1004.3930033417182</v>
      </c>
      <c r="AE46" s="2">
        <f t="shared" ca="1" si="4"/>
        <v>1111.307840033508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7.7998344827586203</v>
      </c>
      <c r="E47" s="2">
        <f t="shared" ca="1" si="6"/>
        <v>0.9985344011442514</v>
      </c>
      <c r="F47" s="2">
        <f t="shared" ca="1" si="7"/>
        <v>5.4120695962739142E-2</v>
      </c>
      <c r="G47" s="2">
        <f t="shared" ca="1" si="8"/>
        <v>35.947238441193051</v>
      </c>
      <c r="H47" s="2">
        <f t="shared" ca="1" si="9"/>
        <v>1.9483450546586092</v>
      </c>
      <c r="I47" s="2">
        <f t="shared" ref="I47:J47" ca="1" si="32">E47*E47</f>
        <v>0.99707095026850878</v>
      </c>
      <c r="J47" s="2">
        <f t="shared" ca="1" si="32"/>
        <v>2.9290497314912486E-3</v>
      </c>
      <c r="K47" s="2">
        <f t="shared" ca="1" si="11"/>
        <v>5.4041376732663834E-2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16.109664315730033</v>
      </c>
      <c r="X47" s="2">
        <f t="shared" ca="1" si="16"/>
        <v>-10.758071867990303</v>
      </c>
      <c r="Y47" s="2">
        <f t="shared" ca="1" si="17"/>
        <v>-9.3168486399927879</v>
      </c>
      <c r="Z47" s="2">
        <f t="shared" ca="1" si="18"/>
        <v>1150.7995701092425</v>
      </c>
      <c r="AA47" s="2"/>
      <c r="AB47" s="2"/>
      <c r="AC47" s="2"/>
      <c r="AD47" s="2"/>
      <c r="AE47" s="9">
        <f t="shared" ca="1" si="4"/>
        <v>1146.8343139169895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2019-05-18T11:35:09Z</dcterms:modified>
</cp:coreProperties>
</file>