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iunie" sheetId="1" r:id="rId1"/>
    <sheet name="Foaie1" sheetId="2" r:id="rId2"/>
  </sheets>
  <definedNames>
    <definedName name="_xlnm._FilterDatabase" localSheetId="0" hidden="1">'iunie'!$A$4:$I$232</definedName>
    <definedName name="_xlnm.Print_Titles" localSheetId="0">'iunie'!$2:$4</definedName>
  </definedNames>
  <calcPr fullCalcOnLoad="1"/>
</workbook>
</file>

<file path=xl/sharedStrings.xml><?xml version="1.0" encoding="utf-8"?>
<sst xmlns="http://schemas.openxmlformats.org/spreadsheetml/2006/main" count="497" uniqueCount="297">
  <si>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</si>
  <si>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</si>
  <si>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</si>
  <si>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</si>
  <si>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</si>
  <si>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</si>
  <si>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</si>
  <si>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</si>
  <si>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</si>
  <si>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</si>
  <si>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</si>
  <si>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</si>
  <si>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</si>
  <si>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</si>
  <si>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</si>
  <si>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</si>
  <si>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</si>
  <si>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</si>
  <si>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</si>
  <si>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</si>
  <si>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</si>
  <si>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</si>
  <si>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</si>
  <si>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</si>
  <si>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</si>
  <si>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</si>
  <si>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</si>
  <si>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</si>
  <si>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</si>
  <si>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</si>
  <si>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</si>
  <si>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</si>
  <si>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</si>
  <si>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</si>
  <si>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</si>
  <si>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</si>
  <si>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</si>
  <si>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</si>
  <si>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</si>
  <si>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</si>
  <si>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</si>
  <si>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</si>
  <si>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</si>
  <si>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</si>
  <si>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</si>
  <si>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</si>
  <si>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</si>
  <si>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</si>
  <si>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</si>
  <si>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</si>
  <si>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Tractoare cu cositoare</t>
  </si>
  <si>
    <t>Perne pneumatice utilitară</t>
  </si>
  <si>
    <t>Bătător stâlp</t>
  </si>
  <si>
    <t>Miniexcavator</t>
  </si>
  <si>
    <t>Autoutilitară 4x4</t>
  </si>
  <si>
    <t>Cupă buldoexcavator</t>
  </si>
  <si>
    <t xml:space="preserve">Remorcă cu macara hidraulică </t>
  </si>
  <si>
    <t>Dispozitiv de rotire cupă</t>
  </si>
  <si>
    <t>Remorcă</t>
  </si>
  <si>
    <t>Debitor metal</t>
  </si>
  <si>
    <t>Rampă aluminiu</t>
  </si>
  <si>
    <t>Aplicație personalizată pentru gestiune</t>
  </si>
  <si>
    <t>Investiţii conform program de drumuri</t>
  </si>
  <si>
    <t>Direcția Județeană de Evidență a persoanelor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</si>
  <si>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</si>
  <si>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</si>
  <si>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</si>
  <si>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</si>
  <si>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</si>
  <si>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</si>
  <si>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</si>
  <si>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</si>
  <si>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</si>
  <si>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</si>
  <si>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</si>
  <si>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</si>
  <si>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</si>
  <si>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</si>
  <si>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</si>
  <si>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</si>
  <si>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</si>
  <si>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</si>
  <si>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</si>
  <si>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</si>
  <si>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</si>
  <si>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</si>
  <si>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</si>
  <si>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</si>
  <si>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</si>
  <si>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</si>
  <si>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</si>
  <si>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</si>
  <si>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</si>
  <si>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</si>
  <si>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</si>
  <si>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</si>
  <si>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</si>
  <si>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</si>
  <si>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Brancard pacient - 2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</si>
  <si>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</si>
  <si>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</si>
  <si>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</si>
  <si>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</si>
  <si>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</si>
  <si>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</si>
  <si>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</si>
  <si>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</si>
  <si>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</si>
  <si>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</si>
  <si>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</si>
  <si>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</si>
  <si>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</si>
  <si>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</si>
  <si>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</si>
  <si>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</si>
  <si>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>Inlocuire retea apa rece /apa calda Sectia Pediatrie</t>
  </si>
  <si>
    <t>Reabilitare si modernizare subsol pavilion central</t>
  </si>
  <si>
    <t>Inlocuire centrale termice Pavilion Neuro-Pshiatrie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</si>
  <si>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</si>
  <si>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</si>
  <si>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</si>
  <si>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</si>
  <si>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</si>
  <si>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</si>
  <si>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Instalație alimentare apă clădire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</si>
  <si>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</si>
  <si>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</si>
  <si>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</si>
  <si>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</si>
  <si>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Proiectare și execuție sistem de supraveghere și securitate la pavilioanele Time Box și imobilele de la Călugăreni nr.  4 și nr. 5</t>
  </si>
  <si>
    <t>Administraţia Palatului Culturii</t>
  </si>
  <si>
    <t>SF Supraetajare și modernizare vestiare Sala Mare+Filarmonică+CT</t>
  </si>
  <si>
    <t>Refacere instalaţie electrică Palat etapa 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</si>
  <si>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</si>
  <si>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</si>
  <si>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</si>
  <si>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</si>
  <si>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</si>
  <si>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</si>
  <si>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</si>
  <si>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</si>
  <si>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</si>
  <si>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</si>
  <si>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</si>
  <si>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</si>
  <si>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</si>
  <si>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</si>
  <si>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</si>
  <si>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</si>
  <si>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</si>
  <si>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</si>
  <si>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</si>
  <si>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</si>
  <si>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</si>
  <si>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</si>
  <si>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</si>
  <si>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</si>
  <si>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</si>
  <si>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</si>
  <si>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</si>
  <si>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Extindere si mansardare casa de locuit ,reabilitare,amenajari interioare, construire imprejmuire la CTF Tarnaveni, str Plevnei nr 3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</si>
  <si>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</si>
  <si>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</si>
  <si>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</si>
  <si>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</si>
  <si>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</si>
  <si>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</si>
  <si>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</si>
  <si>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CRRN LUDUS</t>
  </si>
  <si>
    <t>Modificarea instalației de alimentare cu energie electrică (racordarea generatorului pentru alimentarea tuturor consumatorilor de la CRRN Luduș)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</si>
  <si>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</si>
  <si>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</si>
  <si>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</si>
  <si>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</si>
  <si>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</si>
  <si>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</si>
  <si>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Rampă acces persoane cu dizabilități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</si>
  <si>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</si>
  <si>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</si>
  <si>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</si>
  <si>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</si>
  <si>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</si>
  <si>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Sistem pompare apa de sub pardoseală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</si>
  <si>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</si>
  <si>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</si>
  <si>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</si>
  <si>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</si>
  <si>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</si>
  <si>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</si>
  <si>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</si>
  <si>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</si>
  <si>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</si>
  <si>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</si>
  <si>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</si>
  <si>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</si>
  <si>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</si>
  <si>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</si>
  <si>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</si>
  <si>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</si>
  <si>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</si>
  <si>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</si>
  <si>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</si>
  <si>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</si>
  <si>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</si>
  <si>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</si>
  <si>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</si>
  <si>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</si>
  <si>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</si>
  <si>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</si>
  <si>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</si>
  <si>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</si>
  <si>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</si>
  <si>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</si>
  <si>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</si>
  <si>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</si>
  <si>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</si>
  <si>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</si>
  <si>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</si>
  <si>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</si>
  <si>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</si>
  <si>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</si>
  <si>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</si>
  <si>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</si>
  <si>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</si>
  <si>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Influenţe</t>
  </si>
  <si>
    <t>Iniţial 2021</t>
  </si>
  <si>
    <t>Sistem Supraveghere video</t>
  </si>
  <si>
    <t>Sistem Control Acces</t>
  </si>
  <si>
    <t>Sistem Nurse Caling</t>
  </si>
  <si>
    <t>Aparat de lipit pungi de sterilizare</t>
  </si>
  <si>
    <t>Sterilizator plasma</t>
  </si>
  <si>
    <t xml:space="preserve">Container Modular </t>
  </si>
  <si>
    <t xml:space="preserve">Carucior de curatenie </t>
  </si>
  <si>
    <t xml:space="preserve">Defibrilator </t>
  </si>
  <si>
    <t xml:space="preserve">Monitor functii vitale </t>
  </si>
  <si>
    <t>Lampa examinare</t>
  </si>
  <si>
    <t>Oscilometru</t>
  </si>
  <si>
    <t xml:space="preserve">Targa hidraulica </t>
  </si>
  <si>
    <t xml:space="preserve">Pat hidraulic </t>
  </si>
  <si>
    <t>Robot bucatarie</t>
  </si>
  <si>
    <t>Sisteme PC</t>
  </si>
  <si>
    <t>Boiler apă caldă 1 buc</t>
  </si>
  <si>
    <t>Construire, reabilitare, modernizare gard perimetral pista R.A. Aeroport Transilvania Târgu Mureș</t>
  </si>
  <si>
    <t>Expertiza  Pavilion Neuro-Pshiatrie ( pentru executie  amplasare  lift)</t>
  </si>
  <si>
    <t xml:space="preserve">Cuptor electric </t>
  </si>
  <si>
    <t>Masă electrică pt. nașteri și intervenții pentru obstetrică-ginecologie</t>
  </si>
  <si>
    <t>Aparat de radiologie mobil tip C-arm</t>
  </si>
  <si>
    <t>Sistem informatic de inventariere</t>
  </si>
  <si>
    <t xml:space="preserve">Autoturism </t>
  </si>
  <si>
    <t>Licențe</t>
  </si>
  <si>
    <t xml:space="preserve">Set Laringoscop cu lame flexibile      </t>
  </si>
  <si>
    <t>Turn Laparoscop</t>
  </si>
  <si>
    <t>Reactualizare SF Hangar avioane cat. A cu anexe Platforma și cale de rulare cu instalații aferente, inclusiv platforma pentru utilaje de handling”</t>
  </si>
  <si>
    <t>Automat de plată parcare</t>
  </si>
  <si>
    <t>Incubator închis standard</t>
  </si>
  <si>
    <t>Incubator închis standard - 3 buc</t>
  </si>
  <si>
    <t>Incubator deschis standard - 6 buc</t>
  </si>
  <si>
    <t>Incubator deschis performant - 6 buc</t>
  </si>
  <si>
    <t>Incubator deschis tip masă de reanimare - 2 buc</t>
  </si>
  <si>
    <t>Elevator hidraulic pentru manevrat cadavre</t>
  </si>
  <si>
    <t>Licențe - soft gestionare print identificare unică</t>
  </si>
  <si>
    <t>Trusă de microchirurgie</t>
  </si>
  <si>
    <t>Cazan apă caldă -2 buc</t>
  </si>
  <si>
    <t>CENTRUL JUDEȚEAN DE CULTURĂ TRADIȚIONALĂ ȘI EDUCAȚIE ARTISTICĂ MUREȘ</t>
  </si>
  <si>
    <t>Mixer pentru transmisie online</t>
  </si>
  <si>
    <t>Obiectiv pentru aparatul de filmat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</si>
  <si>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</si>
  <si>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</si>
  <si>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</si>
  <si>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</si>
  <si>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</si>
  <si>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</si>
  <si>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</si>
  <si>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</si>
  <si>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</si>
  <si>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</si>
  <si>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</si>
  <si>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</si>
  <si>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Proiectare faza PT+DE+CS, PAC+PAD+POE Reabilitare DJ 153A și 153, traseu Ernei-Eremitu-Sovata</t>
  </si>
  <si>
    <t>Grup electrogen 200KVA cu sistem de automatizare</t>
  </si>
  <si>
    <t xml:space="preserve">Expertiză imobil str. Mihai Viteazu nr. 31 </t>
  </si>
  <si>
    <t>Scanner</t>
  </si>
  <si>
    <t>Renovare birouri, depozite sediul administrativ, etapa I</t>
  </si>
  <si>
    <t>Realizare SF pentru dezvoltarea parcului arheologic de la Călugăreni</t>
  </si>
  <si>
    <t>Refacere instalație electrică Palatul Culturii, etapa II</t>
  </si>
  <si>
    <t>Recondiționat vitralii sala mică Palatul Culturii</t>
  </si>
  <si>
    <t>Amenajare spațiu expozițional Cetatea medievală</t>
  </si>
  <si>
    <t>Container sterilizare cu filtru</t>
  </si>
  <si>
    <t>Aspirator secreții</t>
  </si>
  <si>
    <t>10.13</t>
  </si>
  <si>
    <t>10.14</t>
  </si>
  <si>
    <t>Remorcă pentru tractor</t>
  </si>
  <si>
    <t>Generator de putere</t>
  </si>
  <si>
    <t>10.15</t>
  </si>
  <si>
    <t>Software CAD și semnalizare rutieră</t>
  </si>
  <si>
    <t>Stație + instalație distribuție oxigen medical imobil Bld 1848, nr. 24</t>
  </si>
  <si>
    <t>Proiect tehnic reparații capitale și extindere clădire (corp C13) pentru activități medicale, in incinta Spitalului Clinic Judetean Mures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</si>
</sst>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3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49" fontId="54" fillId="34" borderId="10" xfId="52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right" wrapText="1"/>
    </xf>
    <xf numFmtId="3" fontId="56" fillId="34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3" fontId="53" fillId="0" borderId="12" xfId="0" applyNumberFormat="1" applyFont="1" applyBorder="1" applyAlignment="1">
      <alignment horizontal="right"/>
    </xf>
    <xf numFmtId="0" fontId="53" fillId="35" borderId="10" xfId="0" applyFont="1" applyFill="1" applyBorder="1" applyAlignment="1">
      <alignment horizontal="left" vertical="center" wrapText="1"/>
    </xf>
    <xf numFmtId="49" fontId="53" fillId="35" borderId="10" xfId="52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53" fillId="0" borderId="13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49" fontId="53" fillId="35" borderId="10" xfId="0" applyNumberFormat="1" applyFont="1" applyFill="1" applyBorder="1" applyAlignment="1">
      <alignment horizontal="right" wrapText="1"/>
    </xf>
    <xf numFmtId="2" fontId="4" fillId="36" borderId="10" xfId="50" applyNumberFormat="1" applyFont="1" applyFill="1" applyBorder="1" applyAlignment="1">
      <alignment horizontal="left" vertical="center" wrapText="1"/>
      <protection/>
    </xf>
    <xf numFmtId="3" fontId="5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Alignment="1">
      <alignment/>
    </xf>
    <xf numFmtId="49" fontId="54" fillId="34" borderId="10" xfId="52" applyNumberFormat="1" applyFont="1" applyFill="1" applyBorder="1" applyAlignment="1">
      <alignment wrapText="1"/>
      <protection/>
    </xf>
    <xf numFmtId="3" fontId="54" fillId="34" borderId="10" xfId="52" applyNumberFormat="1" applyFont="1" applyFill="1" applyBorder="1" applyAlignment="1">
      <alignment wrapText="1"/>
      <protection/>
    </xf>
    <xf numFmtId="49" fontId="53" fillId="35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0" fontId="53" fillId="0" borderId="11" xfId="0" applyFont="1" applyBorder="1" applyAlignment="1">
      <alignment/>
    </xf>
    <xf numFmtId="49" fontId="3" fillId="35" borderId="10" xfId="52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5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right" wrapText="1"/>
    </xf>
    <xf numFmtId="0" fontId="54" fillId="37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3" fillId="35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7" fillId="35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35" borderId="12" xfId="0" applyFont="1" applyFill="1" applyBorder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3" fillId="33" borderId="10" xfId="52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 wrapText="1"/>
    </xf>
    <xf numFmtId="0" fontId="53" fillId="35" borderId="0" xfId="0" applyFont="1" applyFill="1" applyAlignment="1">
      <alignment/>
    </xf>
    <xf numFmtId="49" fontId="3" fillId="35" borderId="10" xfId="52" applyNumberFormat="1" applyFont="1" applyFill="1" applyBorder="1" applyAlignment="1">
      <alignment horizontal="left" wrapText="1"/>
      <protection/>
    </xf>
    <xf numFmtId="0" fontId="57" fillId="35" borderId="10" xfId="0" applyFont="1" applyFill="1" applyBorder="1" applyAlignment="1">
      <alignment wrapText="1"/>
    </xf>
    <xf numFmtId="3" fontId="57" fillId="35" borderId="10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wrapText="1"/>
    </xf>
    <xf numFmtId="49" fontId="56" fillId="34" borderId="10" xfId="52" applyNumberFormat="1" applyFont="1" applyFill="1" applyBorder="1" applyAlignment="1">
      <alignment horizontal="right" wrapText="1"/>
      <protection/>
    </xf>
    <xf numFmtId="3" fontId="56" fillId="34" borderId="10" xfId="0" applyNumberFormat="1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left" wrapText="1"/>
    </xf>
    <xf numFmtId="3" fontId="54" fillId="38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wrapText="1"/>
    </xf>
    <xf numFmtId="3" fontId="54" fillId="39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left" wrapText="1"/>
    </xf>
    <xf numFmtId="0" fontId="54" fillId="39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54" fillId="39" borderId="10" xfId="0" applyFont="1" applyFill="1" applyBorder="1" applyAlignment="1">
      <alignment horizontal="left" vertical="distributed" wrapText="1"/>
    </xf>
    <xf numFmtId="0" fontId="53" fillId="0" borderId="10" xfId="0" applyFont="1" applyBorder="1" applyAlignment="1">
      <alignment horizontal="left" vertical="distributed" wrapText="1"/>
    </xf>
    <xf numFmtId="0" fontId="53" fillId="0" borderId="10" xfId="0" applyFont="1" applyBorder="1" applyAlignment="1">
      <alignment horizontal="left"/>
    </xf>
    <xf numFmtId="0" fontId="54" fillId="39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4" fillId="39" borderId="11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left" wrapText="1"/>
    </xf>
    <xf numFmtId="3" fontId="59" fillId="39" borderId="11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56" fillId="34" borderId="13" xfId="0" applyNumberFormat="1" applyFont="1" applyFill="1" applyBorder="1" applyAlignment="1">
      <alignment horizontal="center"/>
    </xf>
    <xf numFmtId="3" fontId="56" fillId="34" borderId="13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wrapText="1"/>
    </xf>
    <xf numFmtId="3" fontId="5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7" fillId="35" borderId="10" xfId="0" applyNumberFormat="1" applyFont="1" applyFill="1" applyBorder="1" applyAlignment="1">
      <alignment wrapText="1"/>
    </xf>
    <xf numFmtId="3" fontId="53" fillId="35" borderId="10" xfId="0" applyNumberFormat="1" applyFont="1" applyFill="1" applyBorder="1" applyAlignment="1">
      <alignment horizontal="right" vertical="top" wrapText="1"/>
    </xf>
    <xf numFmtId="3" fontId="53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horizontal="right" vertical="top" wrapText="1"/>
    </xf>
    <xf numFmtId="3" fontId="56" fillId="34" borderId="13" xfId="0" applyNumberFormat="1" applyFont="1" applyFill="1" applyBorder="1" applyAlignment="1">
      <alignment horizontal="right"/>
    </xf>
    <xf numFmtId="0" fontId="53" fillId="35" borderId="13" xfId="0" applyFont="1" applyFill="1" applyBorder="1" applyAlignment="1">
      <alignment horizontal="left"/>
    </xf>
    <xf numFmtId="0" fontId="60" fillId="35" borderId="13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right" vertical="top" wrapText="1"/>
    </xf>
    <xf numFmtId="3" fontId="53" fillId="0" borderId="13" xfId="0" applyNumberFormat="1" applyFont="1" applyBorder="1" applyAlignment="1">
      <alignment horizontal="right"/>
    </xf>
    <xf numFmtId="3" fontId="61" fillId="0" borderId="13" xfId="0" applyNumberFormat="1" applyFont="1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wrapText="1"/>
    </xf>
    <xf numFmtId="3" fontId="53" fillId="0" borderId="0" xfId="0" applyNumberFormat="1" applyFont="1" applyAlignment="1">
      <alignment wrapText="1"/>
    </xf>
    <xf numFmtId="3" fontId="5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26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1" sqref="M21"/>
    </sheetView>
  </sheetViews>
  <sheetFormatPr defaultColWidth="9.140625" defaultRowHeight="15"/>
  <cols>
    <col min="1" max="1" width="5.421875" style="1" customWidth="1"/>
    <col min="2" max="2" width="47.00390625" style="1" customWidth="1"/>
    <col min="3" max="3" width="10.7109375" style="1" customWidth="1"/>
    <col min="4" max="4" width="12.8515625" style="1" hidden="1" customWidth="1"/>
    <col min="5" max="5" width="10.8515625" style="1" customWidth="1"/>
    <col min="6" max="6" width="9.421875" style="1" customWidth="1"/>
    <col min="7" max="7" width="10.7109375" style="43" customWidth="1"/>
    <col min="8" max="8" width="9.8515625" style="43" customWidth="1"/>
    <col min="9" max="9" width="9.57421875" style="43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60" t="s">
        <v>0</v>
      </c>
      <c r="B2" s="161" t="s">
        <v>1</v>
      </c>
      <c r="C2" s="160" t="s">
        <v>2</v>
      </c>
      <c r="D2" s="160" t="s">
        <v>3</v>
      </c>
      <c r="E2" s="160" t="s">
        <v>225</v>
      </c>
      <c r="F2" s="160" t="s">
        <v>224</v>
      </c>
      <c r="G2" s="160" t="s">
        <v>4</v>
      </c>
      <c r="H2" s="160" t="s">
        <v>5</v>
      </c>
      <c r="I2" s="160"/>
    </row>
    <row r="3" spans="1:9" ht="40.5" customHeight="1">
      <c r="A3" s="160"/>
      <c r="B3" s="161"/>
      <c r="C3" s="162"/>
      <c r="D3" s="162"/>
      <c r="E3" s="162"/>
      <c r="F3" s="162"/>
      <c r="G3" s="160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10" ht="12.75">
      <c r="A5" s="10"/>
      <c r="B5" s="11" t="s">
        <v>9</v>
      </c>
      <c r="C5" s="12"/>
      <c r="D5" s="10"/>
      <c r="E5" s="13">
        <f>E6+E71+E146+E191+E232+E65+E62+E67</f>
        <v>80458000</v>
      </c>
      <c r="F5" s="13">
        <f>F6+F71+F146+F191+F232+F65+F62+F67</f>
        <v>98000</v>
      </c>
      <c r="G5" s="13">
        <f>G6+G71+G146+G191+G232+G65+G62+G67</f>
        <v>80556000</v>
      </c>
      <c r="H5" s="13">
        <f>H6+H71+H146+H191+H232+H65+H62+H67</f>
        <v>77001000</v>
      </c>
      <c r="I5" s="13">
        <f>I6+I71+I146+I191+I232+I65</f>
        <v>3555000</v>
      </c>
      <c r="J5" s="159"/>
    </row>
    <row r="6" spans="1:9" ht="12.75">
      <c r="A6" s="14"/>
      <c r="B6" s="15" t="s">
        <v>10</v>
      </c>
      <c r="C6" s="16"/>
      <c r="D6" s="17"/>
      <c r="E6" s="18">
        <f>E24+E35+E20+E7</f>
        <v>55420000</v>
      </c>
      <c r="F6" s="18">
        <f>F24+F35+F20+F7</f>
        <v>0</v>
      </c>
      <c r="G6" s="18">
        <f>G24+G35+G20+G7</f>
        <v>55420000</v>
      </c>
      <c r="H6" s="18">
        <f>H24+H35+H20+H7</f>
        <v>55420000</v>
      </c>
      <c r="I6" s="18">
        <f>I24+I35+I20+I7</f>
        <v>0</v>
      </c>
    </row>
    <row r="7" spans="1:9" s="23" customFormat="1" ht="12.75">
      <c r="A7" s="19"/>
      <c r="B7" s="20" t="s">
        <v>11</v>
      </c>
      <c r="C7" s="8"/>
      <c r="D7" s="21"/>
      <c r="E7" s="22">
        <f>SUM(E8:E19)</f>
        <v>765000</v>
      </c>
      <c r="F7" s="22">
        <f>SUM(F8:F19)</f>
        <v>0</v>
      </c>
      <c r="G7" s="22">
        <f>SUM(G8:G19)</f>
        <v>765000</v>
      </c>
      <c r="H7" s="22">
        <f>SUM(H8:H19)</f>
        <v>765000</v>
      </c>
      <c r="I7" s="22">
        <f>SUM(I8:I19)</f>
        <v>0</v>
      </c>
    </row>
    <row r="8" spans="1:9" ht="12.75">
      <c r="A8" s="24">
        <v>1</v>
      </c>
      <c r="B8" s="24" t="s">
        <v>12</v>
      </c>
      <c r="C8" s="25" t="s">
        <v>13</v>
      </c>
      <c r="D8" s="25" t="s">
        <v>13</v>
      </c>
      <c r="E8" s="79">
        <v>112000</v>
      </c>
      <c r="F8" s="138"/>
      <c r="G8" s="26">
        <f>E8+F8</f>
        <v>112000</v>
      </c>
      <c r="H8" s="26">
        <v>112000</v>
      </c>
      <c r="I8" s="27"/>
    </row>
    <row r="9" spans="1:9" ht="25.5">
      <c r="A9" s="24">
        <v>2</v>
      </c>
      <c r="B9" s="28" t="s">
        <v>14</v>
      </c>
      <c r="C9" s="25" t="s">
        <v>13</v>
      </c>
      <c r="D9" s="29"/>
      <c r="E9" s="137">
        <v>70000</v>
      </c>
      <c r="F9" s="29"/>
      <c r="G9" s="26">
        <f aca="true" t="shared" si="0" ref="G9:G34">E9+F9</f>
        <v>70000</v>
      </c>
      <c r="H9" s="26">
        <v>70000</v>
      </c>
      <c r="I9" s="27"/>
    </row>
    <row r="10" spans="1:9" ht="38.25">
      <c r="A10" s="24">
        <v>3</v>
      </c>
      <c r="B10" s="30" t="s">
        <v>15</v>
      </c>
      <c r="C10" s="25" t="s">
        <v>13</v>
      </c>
      <c r="D10" s="29"/>
      <c r="E10" s="137">
        <v>21000</v>
      </c>
      <c r="F10" s="29"/>
      <c r="G10" s="26">
        <f t="shared" si="0"/>
        <v>21000</v>
      </c>
      <c r="H10" s="31">
        <v>21000</v>
      </c>
      <c r="I10" s="27"/>
    </row>
    <row r="11" spans="1:9" ht="38.25">
      <c r="A11" s="24">
        <v>4</v>
      </c>
      <c r="B11" s="32" t="s">
        <v>16</v>
      </c>
      <c r="C11" s="25" t="s">
        <v>13</v>
      </c>
      <c r="D11" s="157"/>
      <c r="E11" s="79">
        <v>145000</v>
      </c>
      <c r="F11" s="136"/>
      <c r="G11" s="26">
        <f t="shared" si="0"/>
        <v>145000</v>
      </c>
      <c r="H11" s="31">
        <v>145000</v>
      </c>
      <c r="I11" s="27"/>
    </row>
    <row r="12" spans="1:9" ht="12.75">
      <c r="A12" s="24">
        <v>5</v>
      </c>
      <c r="B12" s="33" t="s">
        <v>280</v>
      </c>
      <c r="C12" s="25" t="s">
        <v>13</v>
      </c>
      <c r="D12" s="157"/>
      <c r="E12" s="79">
        <v>100000</v>
      </c>
      <c r="F12" s="136"/>
      <c r="G12" s="26">
        <f t="shared" si="0"/>
        <v>100000</v>
      </c>
      <c r="H12" s="31">
        <v>100000</v>
      </c>
      <c r="I12" s="27"/>
    </row>
    <row r="13" spans="1:9" ht="12.75">
      <c r="A13" s="24">
        <v>6</v>
      </c>
      <c r="B13" s="24" t="s">
        <v>17</v>
      </c>
      <c r="C13" s="25" t="s">
        <v>13</v>
      </c>
      <c r="E13" s="79">
        <v>22000</v>
      </c>
      <c r="F13" s="136"/>
      <c r="G13" s="26">
        <f t="shared" si="0"/>
        <v>22000</v>
      </c>
      <c r="H13" s="34">
        <v>22000</v>
      </c>
      <c r="I13" s="39"/>
    </row>
    <row r="14" spans="1:9" ht="12.75">
      <c r="A14" s="24">
        <v>7</v>
      </c>
      <c r="B14" s="36" t="s">
        <v>18</v>
      </c>
      <c r="C14" s="37" t="s">
        <v>13</v>
      </c>
      <c r="E14" s="79">
        <v>41000</v>
      </c>
      <c r="F14" s="136"/>
      <c r="G14" s="26">
        <f t="shared" si="0"/>
        <v>41000</v>
      </c>
      <c r="H14" s="38">
        <v>41000</v>
      </c>
      <c r="I14" s="141"/>
    </row>
    <row r="15" spans="1:9" ht="12.75">
      <c r="A15" s="24">
        <v>8</v>
      </c>
      <c r="B15" s="30" t="s">
        <v>19</v>
      </c>
      <c r="C15" s="25" t="s">
        <v>13</v>
      </c>
      <c r="D15" s="24"/>
      <c r="E15" s="79">
        <v>15000</v>
      </c>
      <c r="F15" s="136"/>
      <c r="G15" s="26">
        <f t="shared" si="0"/>
        <v>15000</v>
      </c>
      <c r="H15" s="40">
        <v>15000</v>
      </c>
      <c r="I15" s="39"/>
    </row>
    <row r="16" spans="1:9" ht="12.75">
      <c r="A16" s="24">
        <v>9</v>
      </c>
      <c r="B16" s="24" t="s">
        <v>20</v>
      </c>
      <c r="C16" s="25" t="s">
        <v>13</v>
      </c>
      <c r="D16" s="24"/>
      <c r="E16" s="79">
        <v>190000</v>
      </c>
      <c r="F16" s="136"/>
      <c r="G16" s="26">
        <f t="shared" si="0"/>
        <v>190000</v>
      </c>
      <c r="H16" s="40">
        <v>190000</v>
      </c>
      <c r="I16" s="39"/>
    </row>
    <row r="17" spans="1:9" ht="12.75">
      <c r="A17" s="24">
        <v>10</v>
      </c>
      <c r="B17" s="24" t="s">
        <v>21</v>
      </c>
      <c r="C17" s="25" t="s">
        <v>13</v>
      </c>
      <c r="D17" s="24"/>
      <c r="E17" s="79">
        <v>12000</v>
      </c>
      <c r="F17" s="136"/>
      <c r="G17" s="26">
        <f t="shared" si="0"/>
        <v>12000</v>
      </c>
      <c r="H17" s="34">
        <v>12000</v>
      </c>
      <c r="I17" s="39"/>
    </row>
    <row r="18" spans="1:9" ht="12.75">
      <c r="A18" s="24">
        <v>11</v>
      </c>
      <c r="B18" s="41" t="s">
        <v>22</v>
      </c>
      <c r="C18" s="25" t="s">
        <v>13</v>
      </c>
      <c r="D18" s="24"/>
      <c r="E18" s="79">
        <v>5000</v>
      </c>
      <c r="F18" s="136"/>
      <c r="G18" s="26">
        <f t="shared" si="0"/>
        <v>5000</v>
      </c>
      <c r="H18" s="34">
        <v>5000</v>
      </c>
      <c r="I18" s="39"/>
    </row>
    <row r="19" spans="1:9" ht="12.75">
      <c r="A19" s="24">
        <v>12</v>
      </c>
      <c r="B19" s="41" t="s">
        <v>281</v>
      </c>
      <c r="C19" s="25" t="s">
        <v>13</v>
      </c>
      <c r="D19" s="24"/>
      <c r="E19" s="79">
        <v>32000</v>
      </c>
      <c r="F19" s="136"/>
      <c r="G19" s="26">
        <f t="shared" si="0"/>
        <v>32000</v>
      </c>
      <c r="H19" s="34">
        <v>32000</v>
      </c>
      <c r="I19" s="39"/>
    </row>
    <row r="20" spans="1:9" s="23" customFormat="1" ht="12.75">
      <c r="A20" s="24"/>
      <c r="B20" s="20" t="s">
        <v>23</v>
      </c>
      <c r="C20" s="25"/>
      <c r="D20" s="24"/>
      <c r="E20" s="27">
        <f>SUM(E21:E23)</f>
        <v>34000</v>
      </c>
      <c r="F20" s="27">
        <f>SUM(F21:F23)</f>
        <v>0</v>
      </c>
      <c r="G20" s="27">
        <f>SUM(G21:G23)</f>
        <v>34000</v>
      </c>
      <c r="H20" s="27">
        <f>SUM(H21:H23)</f>
        <v>34000</v>
      </c>
      <c r="I20" s="27">
        <f>SUM(I21:I23)</f>
        <v>0</v>
      </c>
    </row>
    <row r="21" spans="1:9" s="23" customFormat="1" ht="12.75">
      <c r="A21" s="24">
        <v>1</v>
      </c>
      <c r="B21" s="30" t="s">
        <v>24</v>
      </c>
      <c r="C21" s="25" t="s">
        <v>25</v>
      </c>
      <c r="D21" s="24"/>
      <c r="E21" s="136">
        <v>8000</v>
      </c>
      <c r="F21" s="136"/>
      <c r="G21" s="26">
        <f>E21+F21</f>
        <v>8000</v>
      </c>
      <c r="H21" s="31">
        <v>8000</v>
      </c>
      <c r="I21" s="26"/>
    </row>
    <row r="22" spans="1:9" s="23" customFormat="1" ht="12.75">
      <c r="A22" s="24">
        <v>2</v>
      </c>
      <c r="B22" s="30" t="s">
        <v>240</v>
      </c>
      <c r="C22" s="25" t="s">
        <v>25</v>
      </c>
      <c r="D22" s="24"/>
      <c r="E22" s="136">
        <v>9000</v>
      </c>
      <c r="F22" s="136"/>
      <c r="G22" s="26">
        <f>E22+F22</f>
        <v>9000</v>
      </c>
      <c r="H22" s="31">
        <v>9000</v>
      </c>
      <c r="I22" s="26"/>
    </row>
    <row r="23" spans="1:9" s="23" customFormat="1" ht="12.75">
      <c r="A23" s="24">
        <v>3</v>
      </c>
      <c r="B23" s="30" t="s">
        <v>249</v>
      </c>
      <c r="C23" s="25" t="s">
        <v>25</v>
      </c>
      <c r="D23" s="24"/>
      <c r="E23" s="136">
        <v>17000</v>
      </c>
      <c r="F23" s="136"/>
      <c r="G23" s="26">
        <f>E23+F23</f>
        <v>17000</v>
      </c>
      <c r="H23" s="31">
        <v>17000</v>
      </c>
      <c r="I23" s="26"/>
    </row>
    <row r="24" spans="1:9" s="23" customFormat="1" ht="12.75">
      <c r="A24" s="19"/>
      <c r="B24" s="20" t="s">
        <v>26</v>
      </c>
      <c r="C24" s="25" t="s">
        <v>27</v>
      </c>
      <c r="D24" s="19"/>
      <c r="E24" s="27">
        <f>SUM(E25:E34)</f>
        <v>777000</v>
      </c>
      <c r="F24" s="27">
        <f>SUM(F25:F34)</f>
        <v>0</v>
      </c>
      <c r="G24" s="27">
        <f>SUM(G25:G34)</f>
        <v>777000</v>
      </c>
      <c r="H24" s="27">
        <f>SUM(H25:H34)</f>
        <v>777000</v>
      </c>
      <c r="I24" s="27">
        <f>SUM(I25:I34)</f>
        <v>0</v>
      </c>
    </row>
    <row r="25" spans="1:9" s="43" customFormat="1" ht="12.75">
      <c r="A25" s="24">
        <v>1</v>
      </c>
      <c r="B25" s="30" t="s">
        <v>28</v>
      </c>
      <c r="C25" s="25" t="s">
        <v>27</v>
      </c>
      <c r="D25" s="24"/>
      <c r="E25" s="136">
        <v>10000</v>
      </c>
      <c r="F25" s="136"/>
      <c r="G25" s="26">
        <f t="shared" si="0"/>
        <v>10000</v>
      </c>
      <c r="H25" s="31">
        <v>10000</v>
      </c>
      <c r="I25" s="26"/>
    </row>
    <row r="26" spans="1:9" s="43" customFormat="1" ht="12.75">
      <c r="A26" s="24">
        <v>2</v>
      </c>
      <c r="B26" s="44" t="s">
        <v>29</v>
      </c>
      <c r="C26" s="25" t="s">
        <v>27</v>
      </c>
      <c r="D26" s="24"/>
      <c r="E26" s="136">
        <v>5000</v>
      </c>
      <c r="F26" s="136"/>
      <c r="G26" s="26">
        <f t="shared" si="0"/>
        <v>5000</v>
      </c>
      <c r="H26" s="31">
        <v>5000</v>
      </c>
      <c r="I26" s="26"/>
    </row>
    <row r="27" spans="1:9" s="43" customFormat="1" ht="12.75">
      <c r="A27" s="24">
        <v>3</v>
      </c>
      <c r="B27" s="44" t="s">
        <v>30</v>
      </c>
      <c r="C27" s="25" t="s">
        <v>27</v>
      </c>
      <c r="D27" s="24"/>
      <c r="E27" s="136">
        <v>3000</v>
      </c>
      <c r="F27" s="136"/>
      <c r="G27" s="26">
        <f t="shared" si="0"/>
        <v>3000</v>
      </c>
      <c r="H27" s="31">
        <v>3000</v>
      </c>
      <c r="I27" s="26"/>
    </row>
    <row r="28" spans="1:9" s="43" customFormat="1" ht="12.75">
      <c r="A28" s="24">
        <v>4</v>
      </c>
      <c r="B28" s="44" t="s">
        <v>31</v>
      </c>
      <c r="C28" s="25" t="s">
        <v>27</v>
      </c>
      <c r="D28" s="24"/>
      <c r="E28" s="136">
        <v>30000</v>
      </c>
      <c r="F28" s="136"/>
      <c r="G28" s="26">
        <f t="shared" si="0"/>
        <v>30000</v>
      </c>
      <c r="H28" s="31">
        <v>30000</v>
      </c>
      <c r="I28" s="26"/>
    </row>
    <row r="29" spans="1:9" s="43" customFormat="1" ht="12.75">
      <c r="A29" s="24">
        <v>5</v>
      </c>
      <c r="B29" s="44" t="s">
        <v>32</v>
      </c>
      <c r="C29" s="25" t="s">
        <v>27</v>
      </c>
      <c r="D29" s="24"/>
      <c r="E29" s="136">
        <v>100000</v>
      </c>
      <c r="F29" s="136"/>
      <c r="G29" s="26">
        <f t="shared" si="0"/>
        <v>100000</v>
      </c>
      <c r="H29" s="31">
        <v>100000</v>
      </c>
      <c r="I29" s="26"/>
    </row>
    <row r="30" spans="1:9" s="43" customFormat="1" ht="12.75">
      <c r="A30" s="24">
        <v>6</v>
      </c>
      <c r="B30" s="44" t="s">
        <v>33</v>
      </c>
      <c r="C30" s="25" t="s">
        <v>27</v>
      </c>
      <c r="D30" s="24"/>
      <c r="E30" s="136">
        <v>5000</v>
      </c>
      <c r="F30" s="136"/>
      <c r="G30" s="26">
        <f t="shared" si="0"/>
        <v>5000</v>
      </c>
      <c r="H30" s="31">
        <v>5000</v>
      </c>
      <c r="I30" s="26"/>
    </row>
    <row r="31" spans="1:9" s="43" customFormat="1" ht="12.75">
      <c r="A31" s="24">
        <v>7</v>
      </c>
      <c r="B31" s="41" t="s">
        <v>34</v>
      </c>
      <c r="C31" s="25" t="s">
        <v>27</v>
      </c>
      <c r="D31" s="24"/>
      <c r="E31" s="136">
        <v>240000</v>
      </c>
      <c r="F31" s="136"/>
      <c r="G31" s="26">
        <f t="shared" si="0"/>
        <v>240000</v>
      </c>
      <c r="H31" s="31">
        <v>240000</v>
      </c>
      <c r="I31" s="26"/>
    </row>
    <row r="32" spans="1:9" s="43" customFormat="1" ht="51">
      <c r="A32" s="24">
        <v>8</v>
      </c>
      <c r="B32" s="24" t="s">
        <v>35</v>
      </c>
      <c r="C32" s="25" t="s">
        <v>27</v>
      </c>
      <c r="D32" s="24"/>
      <c r="E32" s="136">
        <v>190000</v>
      </c>
      <c r="F32" s="136"/>
      <c r="G32" s="26">
        <f t="shared" si="0"/>
        <v>190000</v>
      </c>
      <c r="H32" s="31">
        <v>190000</v>
      </c>
      <c r="I32" s="26"/>
    </row>
    <row r="33" spans="1:9" s="43" customFormat="1" ht="63.75">
      <c r="A33" s="24">
        <v>9</v>
      </c>
      <c r="B33" s="28" t="s">
        <v>36</v>
      </c>
      <c r="C33" s="25" t="s">
        <v>27</v>
      </c>
      <c r="D33" s="24"/>
      <c r="E33" s="136">
        <v>140000</v>
      </c>
      <c r="F33" s="136"/>
      <c r="G33" s="26">
        <f t="shared" si="0"/>
        <v>140000</v>
      </c>
      <c r="H33" s="31">
        <v>140000</v>
      </c>
      <c r="I33" s="26"/>
    </row>
    <row r="34" spans="1:9" s="43" customFormat="1" ht="12.75">
      <c r="A34" s="24">
        <v>10</v>
      </c>
      <c r="B34" s="41" t="s">
        <v>37</v>
      </c>
      <c r="C34" s="25"/>
      <c r="D34" s="24"/>
      <c r="E34" s="136">
        <v>54000</v>
      </c>
      <c r="F34" s="136"/>
      <c r="G34" s="26">
        <f t="shared" si="0"/>
        <v>54000</v>
      </c>
      <c r="H34" s="31">
        <v>54000</v>
      </c>
      <c r="I34" s="26"/>
    </row>
    <row r="35" spans="1:9" s="23" customFormat="1" ht="12.75">
      <c r="A35" s="19"/>
      <c r="B35" s="20" t="s">
        <v>38</v>
      </c>
      <c r="C35" s="25" t="s">
        <v>27</v>
      </c>
      <c r="D35" s="19"/>
      <c r="E35" s="27">
        <f>SUM(E36:E45)+E61</f>
        <v>53844000</v>
      </c>
      <c r="F35" s="27">
        <f>SUM(F36:F45)+F61</f>
        <v>0</v>
      </c>
      <c r="G35" s="27">
        <f>SUM(G36:G45)+G61</f>
        <v>53844000</v>
      </c>
      <c r="H35" s="42">
        <f>SUM(H36:H45)+H61</f>
        <v>53844000</v>
      </c>
      <c r="I35" s="27">
        <f>SUM(I36:I45)+I61</f>
        <v>0</v>
      </c>
    </row>
    <row r="36" spans="1:9" ht="25.5">
      <c r="A36" s="24">
        <v>1</v>
      </c>
      <c r="B36" s="44" t="s">
        <v>39</v>
      </c>
      <c r="C36" s="45" t="s">
        <v>40</v>
      </c>
      <c r="D36" s="44"/>
      <c r="E36" s="137">
        <v>80000</v>
      </c>
      <c r="F36" s="139"/>
      <c r="G36" s="26">
        <f>E36+F36</f>
        <v>80000</v>
      </c>
      <c r="H36" s="26">
        <v>80000</v>
      </c>
      <c r="I36" s="27"/>
    </row>
    <row r="37" spans="1:9" ht="38.25">
      <c r="A37" s="24">
        <v>2</v>
      </c>
      <c r="B37" s="46" t="s">
        <v>41</v>
      </c>
      <c r="C37" s="45" t="s">
        <v>42</v>
      </c>
      <c r="D37" s="44"/>
      <c r="E37" s="137">
        <v>6000000</v>
      </c>
      <c r="F37" s="139"/>
      <c r="G37" s="26">
        <f aca="true" t="shared" si="1" ref="G37:G44">E37+F37</f>
        <v>6000000</v>
      </c>
      <c r="H37" s="26">
        <v>6000000</v>
      </c>
      <c r="I37" s="27"/>
    </row>
    <row r="38" spans="1:9" ht="38.25">
      <c r="A38" s="24">
        <v>3</v>
      </c>
      <c r="B38" s="46" t="s">
        <v>43</v>
      </c>
      <c r="C38" s="45"/>
      <c r="D38" s="44"/>
      <c r="E38" s="137">
        <v>4100000</v>
      </c>
      <c r="F38" s="139"/>
      <c r="G38" s="26">
        <f t="shared" si="1"/>
        <v>4100000</v>
      </c>
      <c r="H38" s="26">
        <v>4100000</v>
      </c>
      <c r="I38" s="27"/>
    </row>
    <row r="39" spans="1:9" ht="25.5">
      <c r="A39" s="24">
        <v>4</v>
      </c>
      <c r="B39" s="44" t="s">
        <v>44</v>
      </c>
      <c r="C39" s="45" t="s">
        <v>40</v>
      </c>
      <c r="D39" s="44"/>
      <c r="E39" s="137">
        <v>80000</v>
      </c>
      <c r="F39" s="139"/>
      <c r="G39" s="26">
        <f t="shared" si="1"/>
        <v>80000</v>
      </c>
      <c r="H39" s="26">
        <v>80000</v>
      </c>
      <c r="I39" s="27"/>
    </row>
    <row r="40" spans="1:9" ht="25.5">
      <c r="A40" s="24">
        <v>5</v>
      </c>
      <c r="B40" s="44" t="s">
        <v>45</v>
      </c>
      <c r="C40" s="45" t="s">
        <v>40</v>
      </c>
      <c r="D40" s="44" t="s">
        <v>46</v>
      </c>
      <c r="E40" s="137">
        <v>160000</v>
      </c>
      <c r="F40" s="139"/>
      <c r="G40" s="26">
        <f t="shared" si="1"/>
        <v>160000</v>
      </c>
      <c r="H40" s="26">
        <v>160000</v>
      </c>
      <c r="I40" s="27"/>
    </row>
    <row r="41" spans="1:9" ht="25.5">
      <c r="A41" s="24">
        <v>6</v>
      </c>
      <c r="B41" s="47" t="s">
        <v>47</v>
      </c>
      <c r="C41" s="45" t="s">
        <v>40</v>
      </c>
      <c r="D41" s="44"/>
      <c r="E41" s="137">
        <v>190000</v>
      </c>
      <c r="F41" s="139"/>
      <c r="G41" s="26">
        <f t="shared" si="1"/>
        <v>190000</v>
      </c>
      <c r="H41" s="26">
        <v>190000</v>
      </c>
      <c r="I41" s="27"/>
    </row>
    <row r="42" spans="1:9" ht="25.5">
      <c r="A42" s="24">
        <v>7</v>
      </c>
      <c r="B42" s="48" t="s">
        <v>48</v>
      </c>
      <c r="C42" s="45" t="s">
        <v>40</v>
      </c>
      <c r="D42" s="44"/>
      <c r="E42" s="137">
        <v>88000</v>
      </c>
      <c r="F42" s="139"/>
      <c r="G42" s="26">
        <f t="shared" si="1"/>
        <v>88000</v>
      </c>
      <c r="H42" s="26">
        <v>88000</v>
      </c>
      <c r="I42" s="27"/>
    </row>
    <row r="43" spans="1:9" ht="25.5">
      <c r="A43" s="24">
        <v>8</v>
      </c>
      <c r="B43" s="135" t="s">
        <v>242</v>
      </c>
      <c r="C43" s="45" t="s">
        <v>40</v>
      </c>
      <c r="D43" s="44"/>
      <c r="E43" s="137">
        <v>1516000</v>
      </c>
      <c r="F43" s="156"/>
      <c r="G43" s="26">
        <f t="shared" si="1"/>
        <v>1516000</v>
      </c>
      <c r="H43" s="156">
        <v>1516000</v>
      </c>
      <c r="I43" s="27"/>
    </row>
    <row r="44" spans="1:9" ht="27.75" customHeight="1">
      <c r="A44" s="24">
        <v>9</v>
      </c>
      <c r="B44" s="135" t="s">
        <v>278</v>
      </c>
      <c r="C44" s="45" t="s">
        <v>40</v>
      </c>
      <c r="D44" s="44"/>
      <c r="E44" s="156">
        <v>1895000</v>
      </c>
      <c r="F44" s="156"/>
      <c r="G44" s="26">
        <f t="shared" si="1"/>
        <v>1895000</v>
      </c>
      <c r="H44" s="156">
        <v>1895000</v>
      </c>
      <c r="I44" s="27"/>
    </row>
    <row r="45" spans="1:9" ht="25.5">
      <c r="A45" s="49">
        <v>10</v>
      </c>
      <c r="B45" s="50" t="s">
        <v>49</v>
      </c>
      <c r="C45" s="19"/>
      <c r="D45" s="51"/>
      <c r="E45" s="52">
        <f>SUM(E46:E60)</f>
        <v>1679000</v>
      </c>
      <c r="F45" s="52">
        <f>SUM(F46:F60)</f>
        <v>0</v>
      </c>
      <c r="G45" s="52">
        <f>SUM(G46:G60)</f>
        <v>1679000</v>
      </c>
      <c r="H45" s="52">
        <f>SUM(H46:H60)</f>
        <v>1679000</v>
      </c>
      <c r="I45" s="52">
        <f>SUM(I46:I60)</f>
        <v>0</v>
      </c>
    </row>
    <row r="46" spans="1:9" ht="12.75">
      <c r="A46" s="53" t="s">
        <v>266</v>
      </c>
      <c r="B46" s="54" t="s">
        <v>50</v>
      </c>
      <c r="C46" s="25" t="s">
        <v>40</v>
      </c>
      <c r="D46" s="35"/>
      <c r="E46" s="39">
        <v>991000</v>
      </c>
      <c r="F46" s="39"/>
      <c r="G46" s="26">
        <f>E46+F46</f>
        <v>991000</v>
      </c>
      <c r="H46" s="26">
        <v>991000</v>
      </c>
      <c r="I46" s="55"/>
    </row>
    <row r="47" spans="1:9" ht="12.75" customHeight="1">
      <c r="A47" s="53" t="s">
        <v>267</v>
      </c>
      <c r="B47" s="56" t="s">
        <v>51</v>
      </c>
      <c r="C47" s="25" t="s">
        <v>40</v>
      </c>
      <c r="D47" s="35"/>
      <c r="E47" s="39">
        <v>6000</v>
      </c>
      <c r="F47" s="39"/>
      <c r="G47" s="26">
        <f aca="true" t="shared" si="2" ref="G47:G60">E47+F47</f>
        <v>6000</v>
      </c>
      <c r="H47" s="26">
        <v>6000</v>
      </c>
      <c r="I47" s="55"/>
    </row>
    <row r="48" spans="1:9" ht="12.75" customHeight="1">
      <c r="A48" s="53" t="s">
        <v>268</v>
      </c>
      <c r="B48" s="56" t="s">
        <v>52</v>
      </c>
      <c r="C48" s="25" t="s">
        <v>40</v>
      </c>
      <c r="D48" s="35"/>
      <c r="E48" s="39">
        <v>20000</v>
      </c>
      <c r="F48" s="39"/>
      <c r="G48" s="26">
        <f t="shared" si="2"/>
        <v>20000</v>
      </c>
      <c r="H48" s="26">
        <v>20000</v>
      </c>
      <c r="I48" s="55"/>
    </row>
    <row r="49" spans="1:9" ht="12.75" customHeight="1">
      <c r="A49" s="53" t="s">
        <v>269</v>
      </c>
      <c r="B49" s="56" t="s">
        <v>53</v>
      </c>
      <c r="C49" s="25" t="s">
        <v>40</v>
      </c>
      <c r="D49" s="35"/>
      <c r="E49" s="39">
        <v>180000</v>
      </c>
      <c r="F49" s="39"/>
      <c r="G49" s="26">
        <f t="shared" si="2"/>
        <v>180000</v>
      </c>
      <c r="H49" s="26">
        <v>180000</v>
      </c>
      <c r="I49" s="55"/>
    </row>
    <row r="50" spans="1:9" ht="12.75">
      <c r="A50" s="53" t="s">
        <v>270</v>
      </c>
      <c r="B50" s="56" t="s">
        <v>54</v>
      </c>
      <c r="C50" s="25" t="s">
        <v>40</v>
      </c>
      <c r="D50" s="35"/>
      <c r="E50" s="39">
        <v>190000</v>
      </c>
      <c r="F50" s="39"/>
      <c r="G50" s="26">
        <f t="shared" si="2"/>
        <v>190000</v>
      </c>
      <c r="H50" s="26">
        <v>190000</v>
      </c>
      <c r="I50" s="55"/>
    </row>
    <row r="51" spans="1:9" ht="12.75">
      <c r="A51" s="53" t="s">
        <v>271</v>
      </c>
      <c r="B51" s="56" t="s">
        <v>55</v>
      </c>
      <c r="C51" s="25" t="s">
        <v>40</v>
      </c>
      <c r="D51" s="35"/>
      <c r="E51" s="39">
        <v>10000</v>
      </c>
      <c r="F51" s="39"/>
      <c r="G51" s="26">
        <f t="shared" si="2"/>
        <v>10000</v>
      </c>
      <c r="H51" s="26">
        <v>10000</v>
      </c>
      <c r="I51" s="55"/>
    </row>
    <row r="52" spans="1:9" ht="12.75">
      <c r="A52" s="53" t="s">
        <v>272</v>
      </c>
      <c r="B52" s="56" t="s">
        <v>56</v>
      </c>
      <c r="C52" s="25" t="s">
        <v>40</v>
      </c>
      <c r="D52" s="35"/>
      <c r="E52" s="39">
        <v>90000</v>
      </c>
      <c r="F52" s="39"/>
      <c r="G52" s="26">
        <f t="shared" si="2"/>
        <v>90000</v>
      </c>
      <c r="H52" s="26">
        <v>90000</v>
      </c>
      <c r="I52" s="55"/>
    </row>
    <row r="53" spans="1:9" ht="12.75">
      <c r="A53" s="53" t="s">
        <v>273</v>
      </c>
      <c r="B53" s="56" t="s">
        <v>57</v>
      </c>
      <c r="C53" s="25" t="s">
        <v>40</v>
      </c>
      <c r="D53" s="35"/>
      <c r="E53" s="39">
        <v>120000</v>
      </c>
      <c r="F53" s="39">
        <v>-120000</v>
      </c>
      <c r="G53" s="26">
        <f t="shared" si="2"/>
        <v>0</v>
      </c>
      <c r="H53" s="26">
        <v>0</v>
      </c>
      <c r="I53" s="55"/>
    </row>
    <row r="54" spans="1:9" ht="12.75">
      <c r="A54" s="53" t="s">
        <v>274</v>
      </c>
      <c r="B54" s="56" t="s">
        <v>58</v>
      </c>
      <c r="C54" s="25" t="s">
        <v>40</v>
      </c>
      <c r="D54" s="35"/>
      <c r="E54" s="39">
        <v>35000</v>
      </c>
      <c r="F54" s="39"/>
      <c r="G54" s="26">
        <f t="shared" si="2"/>
        <v>35000</v>
      </c>
      <c r="H54" s="26">
        <v>35000</v>
      </c>
      <c r="I54" s="55"/>
    </row>
    <row r="55" spans="1:9" ht="12.75" customHeight="1">
      <c r="A55" s="53" t="s">
        <v>275</v>
      </c>
      <c r="B55" s="56" t="s">
        <v>59</v>
      </c>
      <c r="C55" s="25" t="s">
        <v>40</v>
      </c>
      <c r="D55" s="35"/>
      <c r="E55" s="39">
        <v>8000</v>
      </c>
      <c r="F55" s="39"/>
      <c r="G55" s="26">
        <f t="shared" si="2"/>
        <v>8000</v>
      </c>
      <c r="H55" s="26">
        <v>8000</v>
      </c>
      <c r="I55" s="55"/>
    </row>
    <row r="56" spans="1:9" ht="12.75" customHeight="1">
      <c r="A56" s="53" t="s">
        <v>276</v>
      </c>
      <c r="B56" s="56" t="s">
        <v>60</v>
      </c>
      <c r="C56" s="25" t="s">
        <v>40</v>
      </c>
      <c r="D56" s="35"/>
      <c r="E56" s="39">
        <v>4000</v>
      </c>
      <c r="F56" s="39"/>
      <c r="G56" s="26">
        <f t="shared" si="2"/>
        <v>4000</v>
      </c>
      <c r="H56" s="26">
        <v>4000</v>
      </c>
      <c r="I56" s="55"/>
    </row>
    <row r="57" spans="1:9" ht="12.75" customHeight="1">
      <c r="A57" s="53" t="s">
        <v>277</v>
      </c>
      <c r="B57" s="56" t="s">
        <v>61</v>
      </c>
      <c r="C57" s="25" t="s">
        <v>40</v>
      </c>
      <c r="D57" s="35"/>
      <c r="E57" s="39">
        <v>25000</v>
      </c>
      <c r="F57" s="39"/>
      <c r="G57" s="26">
        <f t="shared" si="2"/>
        <v>25000</v>
      </c>
      <c r="H57" s="26">
        <v>25000</v>
      </c>
      <c r="I57" s="55"/>
    </row>
    <row r="58" spans="1:9" ht="15.75" customHeight="1">
      <c r="A58" s="53" t="s">
        <v>289</v>
      </c>
      <c r="B58" s="56" t="s">
        <v>291</v>
      </c>
      <c r="C58" s="25" t="s">
        <v>40</v>
      </c>
      <c r="D58" s="35"/>
      <c r="E58" s="39"/>
      <c r="F58" s="39">
        <v>70000</v>
      </c>
      <c r="G58" s="26">
        <f t="shared" si="2"/>
        <v>70000</v>
      </c>
      <c r="H58" s="26">
        <v>70000</v>
      </c>
      <c r="I58" s="55"/>
    </row>
    <row r="59" spans="1:9" ht="15.75" customHeight="1">
      <c r="A59" s="53" t="s">
        <v>290</v>
      </c>
      <c r="B59" s="56" t="s">
        <v>292</v>
      </c>
      <c r="C59" s="25" t="s">
        <v>40</v>
      </c>
      <c r="D59" s="35"/>
      <c r="E59" s="39"/>
      <c r="F59" s="39">
        <v>35000</v>
      </c>
      <c r="G59" s="26">
        <f t="shared" si="2"/>
        <v>35000</v>
      </c>
      <c r="H59" s="26">
        <v>35000</v>
      </c>
      <c r="I59" s="55"/>
    </row>
    <row r="60" spans="1:9" ht="15" customHeight="1">
      <c r="A60" s="53" t="s">
        <v>293</v>
      </c>
      <c r="B60" s="56" t="s">
        <v>294</v>
      </c>
      <c r="C60" s="25" t="s">
        <v>40</v>
      </c>
      <c r="D60" s="35"/>
      <c r="E60" s="39"/>
      <c r="F60" s="39">
        <v>15000</v>
      </c>
      <c r="G60" s="26">
        <f t="shared" si="2"/>
        <v>15000</v>
      </c>
      <c r="H60" s="26">
        <v>15000</v>
      </c>
      <c r="I60" s="55"/>
    </row>
    <row r="61" spans="1:9" s="59" customFormat="1" ht="12.75" customHeight="1">
      <c r="A61" s="57">
        <v>11</v>
      </c>
      <c r="B61" s="58" t="s">
        <v>62</v>
      </c>
      <c r="C61" s="8">
        <v>84</v>
      </c>
      <c r="D61" s="51"/>
      <c r="E61" s="22">
        <v>38056000</v>
      </c>
      <c r="F61" s="22"/>
      <c r="G61" s="27">
        <f>E61+F61</f>
        <v>38056000</v>
      </c>
      <c r="H61" s="52">
        <v>38056000</v>
      </c>
      <c r="I61" s="52"/>
    </row>
    <row r="62" spans="1:9" s="59" customFormat="1" ht="12.75" customHeight="1">
      <c r="A62" s="60"/>
      <c r="B62" s="60" t="s">
        <v>63</v>
      </c>
      <c r="C62" s="60"/>
      <c r="D62" s="60"/>
      <c r="E62" s="61">
        <f>E63+E64</f>
        <v>93000</v>
      </c>
      <c r="F62" s="61">
        <f>F63+F64</f>
        <v>0</v>
      </c>
      <c r="G62" s="61">
        <f>G63+G64</f>
        <v>93000</v>
      </c>
      <c r="H62" s="61">
        <f>H63+H64</f>
        <v>93000</v>
      </c>
      <c r="I62" s="61">
        <f>I63+I64</f>
        <v>0</v>
      </c>
    </row>
    <row r="63" spans="1:9" ht="12.75" customHeight="1">
      <c r="A63" s="49">
        <v>1</v>
      </c>
      <c r="B63" s="30" t="s">
        <v>248</v>
      </c>
      <c r="C63" s="62" t="s">
        <v>64</v>
      </c>
      <c r="D63" s="35"/>
      <c r="E63" s="39">
        <v>90000</v>
      </c>
      <c r="F63" s="39"/>
      <c r="G63" s="26">
        <f>E63+F63</f>
        <v>90000</v>
      </c>
      <c r="H63" s="55">
        <v>90000</v>
      </c>
      <c r="I63" s="55">
        <v>0</v>
      </c>
    </row>
    <row r="64" spans="1:9" ht="12.75" customHeight="1">
      <c r="A64" s="49">
        <v>2</v>
      </c>
      <c r="B64" s="30" t="s">
        <v>65</v>
      </c>
      <c r="C64" s="62" t="s">
        <v>64</v>
      </c>
      <c r="D64" s="35"/>
      <c r="E64" s="39">
        <v>3000</v>
      </c>
      <c r="F64" s="39"/>
      <c r="G64" s="26">
        <f>E64+F64</f>
        <v>3000</v>
      </c>
      <c r="H64" s="55">
        <v>3000</v>
      </c>
      <c r="I64" s="55"/>
    </row>
    <row r="65" spans="1:9" ht="25.5">
      <c r="A65" s="60"/>
      <c r="B65" s="60" t="s">
        <v>66</v>
      </c>
      <c r="C65" s="60"/>
      <c r="D65" s="60"/>
      <c r="E65" s="61">
        <f>SUM(E66:E66)</f>
        <v>60000</v>
      </c>
      <c r="F65" s="61">
        <f>SUM(F66:F66)</f>
        <v>0</v>
      </c>
      <c r="G65" s="61">
        <f>SUM(G66:G66)</f>
        <v>60000</v>
      </c>
      <c r="H65" s="61">
        <f>SUM(H66:H66)</f>
        <v>60000</v>
      </c>
      <c r="I65" s="61">
        <f>SUM(I66:I66)</f>
        <v>0</v>
      </c>
    </row>
    <row r="66" spans="1:9" ht="12.75">
      <c r="A66" s="63" t="s">
        <v>67</v>
      </c>
      <c r="B66" s="64" t="s">
        <v>68</v>
      </c>
      <c r="C66" s="65" t="s">
        <v>64</v>
      </c>
      <c r="D66" s="66"/>
      <c r="E66" s="112">
        <v>60000</v>
      </c>
      <c r="F66" s="112"/>
      <c r="G66" s="67">
        <f>E66+F66</f>
        <v>60000</v>
      </c>
      <c r="H66" s="68">
        <v>60000</v>
      </c>
      <c r="I66" s="68"/>
    </row>
    <row r="67" spans="1:9" ht="12.75">
      <c r="A67" s="60"/>
      <c r="B67" s="60" t="s">
        <v>69</v>
      </c>
      <c r="C67" s="60"/>
      <c r="D67" s="60"/>
      <c r="E67" s="61">
        <f>SUM(E68:E70)</f>
        <v>357000</v>
      </c>
      <c r="F67" s="61">
        <f>SUM(F68:F70)</f>
        <v>0</v>
      </c>
      <c r="G67" s="61">
        <f>SUM(G68:G70)</f>
        <v>357000</v>
      </c>
      <c r="H67" s="61">
        <f>SUM(H68:H70)</f>
        <v>357000</v>
      </c>
      <c r="I67" s="61">
        <f>SUM(I68:I70)</f>
        <v>0</v>
      </c>
    </row>
    <row r="68" spans="1:9" ht="12.75">
      <c r="A68" s="63" t="s">
        <v>67</v>
      </c>
      <c r="B68" s="64" t="s">
        <v>70</v>
      </c>
      <c r="C68" s="65" t="s">
        <v>64</v>
      </c>
      <c r="D68" s="66"/>
      <c r="E68" s="112">
        <v>250000</v>
      </c>
      <c r="F68" s="112"/>
      <c r="G68" s="26">
        <f>E68+F68</f>
        <v>250000</v>
      </c>
      <c r="H68" s="68">
        <v>250000</v>
      </c>
      <c r="I68" s="68"/>
    </row>
    <row r="69" spans="1:9" ht="12.75">
      <c r="A69" s="63" t="s">
        <v>71</v>
      </c>
      <c r="B69" s="35" t="s">
        <v>72</v>
      </c>
      <c r="C69" s="65" t="s">
        <v>64</v>
      </c>
      <c r="D69" s="66"/>
      <c r="E69" s="112">
        <v>100000</v>
      </c>
      <c r="F69" s="112"/>
      <c r="G69" s="26">
        <f>E69+F69</f>
        <v>100000</v>
      </c>
      <c r="H69" s="68">
        <v>100000</v>
      </c>
      <c r="I69" s="68"/>
    </row>
    <row r="70" spans="1:9" ht="12.75">
      <c r="A70" s="63" t="s">
        <v>73</v>
      </c>
      <c r="B70" s="35" t="s">
        <v>74</v>
      </c>
      <c r="C70" s="65" t="s">
        <v>64</v>
      </c>
      <c r="D70" s="66"/>
      <c r="E70" s="112">
        <v>7000</v>
      </c>
      <c r="F70" s="112"/>
      <c r="G70" s="26">
        <f>E70+F70</f>
        <v>7000</v>
      </c>
      <c r="H70" s="68">
        <v>7000</v>
      </c>
      <c r="I70" s="68"/>
    </row>
    <row r="71" spans="1:9" ht="12.75">
      <c r="A71" s="69"/>
      <c r="B71" s="60" t="s">
        <v>75</v>
      </c>
      <c r="C71" s="70"/>
      <c r="D71" s="71"/>
      <c r="E71" s="18">
        <f>E72+E117</f>
        <v>11190000</v>
      </c>
      <c r="F71" s="18">
        <f>F72+F117</f>
        <v>98000</v>
      </c>
      <c r="G71" s="18">
        <f>G72+G117</f>
        <v>11288000</v>
      </c>
      <c r="H71" s="18">
        <f>H72+H117</f>
        <v>7966000</v>
      </c>
      <c r="I71" s="18">
        <f>I72+I117</f>
        <v>3322000</v>
      </c>
    </row>
    <row r="72" spans="1:9" ht="25.5">
      <c r="A72" s="72"/>
      <c r="B72" s="73" t="s">
        <v>76</v>
      </c>
      <c r="C72" s="74">
        <v>66</v>
      </c>
      <c r="D72" s="75"/>
      <c r="E72" s="76">
        <f>SUM(E73:E116)</f>
        <v>8588000</v>
      </c>
      <c r="F72" s="76">
        <f>SUM(F73:F116)</f>
        <v>0</v>
      </c>
      <c r="G72" s="76">
        <f>SUM(G73:G116)</f>
        <v>8588000</v>
      </c>
      <c r="H72" s="76">
        <f>SUM(H73:H116)</f>
        <v>5725000</v>
      </c>
      <c r="I72" s="76">
        <f>SUM(I73:I116)</f>
        <v>2863000</v>
      </c>
    </row>
    <row r="73" spans="1:9" ht="25.5">
      <c r="A73" s="66">
        <v>1</v>
      </c>
      <c r="B73" s="28" t="s">
        <v>77</v>
      </c>
      <c r="C73" s="77" t="s">
        <v>78</v>
      </c>
      <c r="D73" s="78"/>
      <c r="E73" s="140">
        <v>1595000</v>
      </c>
      <c r="F73" s="142"/>
      <c r="G73" s="26">
        <f>E73+F73</f>
        <v>1595000</v>
      </c>
      <c r="H73" s="79">
        <v>1595000</v>
      </c>
      <c r="I73" s="26"/>
    </row>
    <row r="74" spans="1:9" ht="12.75">
      <c r="A74" s="66">
        <v>2</v>
      </c>
      <c r="B74" s="28" t="s">
        <v>79</v>
      </c>
      <c r="C74" s="77" t="s">
        <v>78</v>
      </c>
      <c r="D74" s="78"/>
      <c r="E74" s="140">
        <v>464000</v>
      </c>
      <c r="F74" s="142"/>
      <c r="G74" s="26">
        <f aca="true" t="shared" si="3" ref="G74:G116">E74+F74</f>
        <v>464000</v>
      </c>
      <c r="H74" s="79">
        <v>218000</v>
      </c>
      <c r="I74" s="26">
        <v>246000</v>
      </c>
    </row>
    <row r="75" spans="1:9" ht="12.75">
      <c r="A75" s="66">
        <v>3</v>
      </c>
      <c r="B75" s="28" t="s">
        <v>80</v>
      </c>
      <c r="C75" s="77" t="s">
        <v>78</v>
      </c>
      <c r="D75" s="78"/>
      <c r="E75" s="140">
        <v>58000</v>
      </c>
      <c r="F75" s="142"/>
      <c r="G75" s="26">
        <f t="shared" si="3"/>
        <v>58000</v>
      </c>
      <c r="H75" s="79">
        <v>58000</v>
      </c>
      <c r="I75" s="26"/>
    </row>
    <row r="76" spans="1:9" ht="12.75">
      <c r="A76" s="66">
        <v>4</v>
      </c>
      <c r="B76" s="28" t="s">
        <v>81</v>
      </c>
      <c r="C76" s="77" t="s">
        <v>78</v>
      </c>
      <c r="D76" s="78"/>
      <c r="E76" s="140">
        <v>198000</v>
      </c>
      <c r="F76" s="140"/>
      <c r="G76" s="26">
        <f t="shared" si="3"/>
        <v>198000</v>
      </c>
      <c r="H76" s="79">
        <v>198000</v>
      </c>
      <c r="I76" s="26"/>
    </row>
    <row r="77" spans="1:9" ht="12.75">
      <c r="A77" s="66">
        <v>5</v>
      </c>
      <c r="B77" s="28" t="s">
        <v>82</v>
      </c>
      <c r="C77" s="77" t="s">
        <v>78</v>
      </c>
      <c r="D77" s="78"/>
      <c r="E77" s="140">
        <v>479000</v>
      </c>
      <c r="F77" s="142"/>
      <c r="G77" s="26">
        <f t="shared" si="3"/>
        <v>479000</v>
      </c>
      <c r="H77" s="79">
        <v>479000</v>
      </c>
      <c r="I77" s="26"/>
    </row>
    <row r="78" spans="1:9" ht="38.25">
      <c r="A78" s="66">
        <v>6</v>
      </c>
      <c r="B78" s="28" t="s">
        <v>296</v>
      </c>
      <c r="C78" s="77" t="s">
        <v>78</v>
      </c>
      <c r="D78" s="78"/>
      <c r="E78" s="140">
        <v>1000000</v>
      </c>
      <c r="F78" s="142"/>
      <c r="G78" s="26">
        <f t="shared" si="3"/>
        <v>1000000</v>
      </c>
      <c r="H78" s="79">
        <v>1000000</v>
      </c>
      <c r="I78" s="26"/>
    </row>
    <row r="79" spans="1:9" ht="25.5">
      <c r="A79" s="66">
        <v>7</v>
      </c>
      <c r="B79" s="28" t="s">
        <v>83</v>
      </c>
      <c r="C79" s="77" t="s">
        <v>84</v>
      </c>
      <c r="D79" s="78"/>
      <c r="E79" s="140">
        <v>400000</v>
      </c>
      <c r="F79" s="142"/>
      <c r="G79" s="26">
        <f t="shared" si="3"/>
        <v>400000</v>
      </c>
      <c r="H79" s="79">
        <v>400000</v>
      </c>
      <c r="I79" s="26"/>
    </row>
    <row r="80" spans="1:9" ht="38.25">
      <c r="A80" s="66">
        <v>8</v>
      </c>
      <c r="B80" s="28" t="s">
        <v>85</v>
      </c>
      <c r="C80" s="77" t="s">
        <v>78</v>
      </c>
      <c r="D80" s="78"/>
      <c r="E80" s="140">
        <v>200000</v>
      </c>
      <c r="F80" s="142"/>
      <c r="G80" s="26">
        <f t="shared" si="3"/>
        <v>200000</v>
      </c>
      <c r="H80" s="79">
        <v>200000</v>
      </c>
      <c r="I80" s="26"/>
    </row>
    <row r="81" spans="1:9" ht="25.5">
      <c r="A81" s="66">
        <v>9</v>
      </c>
      <c r="B81" s="33" t="s">
        <v>86</v>
      </c>
      <c r="C81" s="77" t="s">
        <v>78</v>
      </c>
      <c r="D81" s="78"/>
      <c r="E81" s="140">
        <v>150000</v>
      </c>
      <c r="F81" s="140">
        <v>-1000</v>
      </c>
      <c r="G81" s="26">
        <f t="shared" si="3"/>
        <v>149000</v>
      </c>
      <c r="H81" s="79">
        <v>149000</v>
      </c>
      <c r="I81" s="26"/>
    </row>
    <row r="82" spans="1:9" ht="25.5">
      <c r="A82" s="66">
        <v>10</v>
      </c>
      <c r="B82" s="33" t="s">
        <v>87</v>
      </c>
      <c r="C82" s="77" t="s">
        <v>84</v>
      </c>
      <c r="D82" s="78"/>
      <c r="E82" s="140">
        <v>150000</v>
      </c>
      <c r="F82" s="142"/>
      <c r="G82" s="26">
        <f t="shared" si="3"/>
        <v>150000</v>
      </c>
      <c r="H82" s="79">
        <v>150000</v>
      </c>
      <c r="I82" s="26"/>
    </row>
    <row r="83" spans="1:9" ht="25.5">
      <c r="A83" s="66">
        <v>11</v>
      </c>
      <c r="B83" s="33" t="s">
        <v>88</v>
      </c>
      <c r="C83" s="77" t="s">
        <v>84</v>
      </c>
      <c r="D83" s="78"/>
      <c r="E83" s="140">
        <v>52000</v>
      </c>
      <c r="F83" s="142"/>
      <c r="G83" s="26">
        <f t="shared" si="3"/>
        <v>52000</v>
      </c>
      <c r="H83" s="79">
        <v>52000</v>
      </c>
      <c r="I83" s="26"/>
    </row>
    <row r="84" spans="1:9" ht="15.75">
      <c r="A84" s="66">
        <v>12</v>
      </c>
      <c r="B84" s="33" t="s">
        <v>89</v>
      </c>
      <c r="C84" s="77" t="s">
        <v>78</v>
      </c>
      <c r="D84" s="78"/>
      <c r="E84" s="140">
        <v>140000</v>
      </c>
      <c r="F84" s="142"/>
      <c r="G84" s="26">
        <f t="shared" si="3"/>
        <v>140000</v>
      </c>
      <c r="H84" s="79">
        <v>140000</v>
      </c>
      <c r="I84" s="26"/>
    </row>
    <row r="85" spans="1:9" ht="12.75">
      <c r="A85" s="66">
        <v>13</v>
      </c>
      <c r="B85" s="33" t="s">
        <v>90</v>
      </c>
      <c r="C85" s="77" t="s">
        <v>78</v>
      </c>
      <c r="D85" s="78"/>
      <c r="E85" s="140">
        <v>80000</v>
      </c>
      <c r="F85" s="140"/>
      <c r="G85" s="26">
        <f t="shared" si="3"/>
        <v>80000</v>
      </c>
      <c r="H85" s="79">
        <v>35000</v>
      </c>
      <c r="I85" s="26">
        <v>45000</v>
      </c>
    </row>
    <row r="86" spans="1:9" ht="12.75">
      <c r="A86" s="66">
        <v>14</v>
      </c>
      <c r="B86" s="33" t="s">
        <v>91</v>
      </c>
      <c r="C86" s="77" t="s">
        <v>78</v>
      </c>
      <c r="D86" s="78"/>
      <c r="E86" s="140">
        <v>50000</v>
      </c>
      <c r="F86" s="142"/>
      <c r="G86" s="26">
        <f t="shared" si="3"/>
        <v>50000</v>
      </c>
      <c r="H86" s="79">
        <v>50000</v>
      </c>
      <c r="I86" s="26"/>
    </row>
    <row r="87" spans="1:9" ht="12.75">
      <c r="A87" s="66">
        <v>15</v>
      </c>
      <c r="B87" s="33" t="s">
        <v>92</v>
      </c>
      <c r="C87" s="77" t="s">
        <v>78</v>
      </c>
      <c r="D87" s="78"/>
      <c r="E87" s="140">
        <v>180000</v>
      </c>
      <c r="F87" s="142"/>
      <c r="G87" s="26">
        <f t="shared" si="3"/>
        <v>180000</v>
      </c>
      <c r="H87" s="79">
        <v>180000</v>
      </c>
      <c r="I87" s="26"/>
    </row>
    <row r="88" spans="1:9" ht="12.75">
      <c r="A88" s="66">
        <v>16</v>
      </c>
      <c r="B88" s="33" t="s">
        <v>93</v>
      </c>
      <c r="C88" s="77" t="s">
        <v>78</v>
      </c>
      <c r="D88" s="78"/>
      <c r="E88" s="140">
        <v>114000</v>
      </c>
      <c r="F88" s="140">
        <v>-62000</v>
      </c>
      <c r="G88" s="26">
        <f t="shared" si="3"/>
        <v>52000</v>
      </c>
      <c r="H88" s="79">
        <v>52000</v>
      </c>
      <c r="I88" s="26"/>
    </row>
    <row r="89" spans="1:9" ht="12.75">
      <c r="A89" s="66">
        <v>17</v>
      </c>
      <c r="B89" s="33" t="s">
        <v>94</v>
      </c>
      <c r="C89" s="77" t="s">
        <v>78</v>
      </c>
      <c r="D89" s="78"/>
      <c r="E89" s="140">
        <v>40000</v>
      </c>
      <c r="F89" s="142"/>
      <c r="G89" s="26">
        <f t="shared" si="3"/>
        <v>40000</v>
      </c>
      <c r="H89" s="79">
        <v>40000</v>
      </c>
      <c r="I89" s="26"/>
    </row>
    <row r="90" spans="1:9" ht="12.75">
      <c r="A90" s="66">
        <v>18</v>
      </c>
      <c r="B90" s="33" t="s">
        <v>95</v>
      </c>
      <c r="C90" s="77" t="s">
        <v>78</v>
      </c>
      <c r="D90" s="78"/>
      <c r="E90" s="140">
        <v>100000</v>
      </c>
      <c r="F90" s="142"/>
      <c r="G90" s="26">
        <f t="shared" si="3"/>
        <v>100000</v>
      </c>
      <c r="H90" s="79">
        <v>100000</v>
      </c>
      <c r="I90" s="26"/>
    </row>
    <row r="91" spans="1:9" ht="12.75">
      <c r="A91" s="66">
        <v>19</v>
      </c>
      <c r="B91" s="33" t="s">
        <v>96</v>
      </c>
      <c r="C91" s="77" t="s">
        <v>78</v>
      </c>
      <c r="D91" s="78"/>
      <c r="E91" s="140">
        <v>16000</v>
      </c>
      <c r="F91" s="140">
        <v>1000</v>
      </c>
      <c r="G91" s="26">
        <f t="shared" si="3"/>
        <v>17000</v>
      </c>
      <c r="H91" s="79"/>
      <c r="I91" s="26">
        <v>17000</v>
      </c>
    </row>
    <row r="92" spans="1:9" ht="12.75">
      <c r="A92" s="66">
        <v>20</v>
      </c>
      <c r="B92" s="33" t="s">
        <v>97</v>
      </c>
      <c r="C92" s="77" t="s">
        <v>78</v>
      </c>
      <c r="D92" s="78"/>
      <c r="E92" s="140">
        <v>214000</v>
      </c>
      <c r="F92" s="140"/>
      <c r="G92" s="26">
        <f t="shared" si="3"/>
        <v>214000</v>
      </c>
      <c r="H92" s="79"/>
      <c r="I92" s="26">
        <v>214000</v>
      </c>
    </row>
    <row r="93" spans="1:9" ht="12.75">
      <c r="A93" s="66">
        <v>21</v>
      </c>
      <c r="B93" s="33" t="s">
        <v>98</v>
      </c>
      <c r="C93" s="77" t="s">
        <v>78</v>
      </c>
      <c r="D93" s="78"/>
      <c r="E93" s="140">
        <v>39000</v>
      </c>
      <c r="F93" s="140"/>
      <c r="G93" s="26">
        <f t="shared" si="3"/>
        <v>39000</v>
      </c>
      <c r="H93" s="79"/>
      <c r="I93" s="26">
        <v>39000</v>
      </c>
    </row>
    <row r="94" spans="1:9" ht="12.75">
      <c r="A94" s="66">
        <v>22</v>
      </c>
      <c r="B94" s="33" t="s">
        <v>99</v>
      </c>
      <c r="C94" s="77" t="s">
        <v>78</v>
      </c>
      <c r="D94" s="78"/>
      <c r="E94" s="140">
        <v>36000</v>
      </c>
      <c r="F94" s="142"/>
      <c r="G94" s="26">
        <f t="shared" si="3"/>
        <v>36000</v>
      </c>
      <c r="H94" s="81"/>
      <c r="I94" s="80">
        <v>36000</v>
      </c>
    </row>
    <row r="95" spans="1:9" ht="12.75">
      <c r="A95" s="66">
        <v>23</v>
      </c>
      <c r="B95" s="33" t="s">
        <v>100</v>
      </c>
      <c r="C95" s="77" t="s">
        <v>78</v>
      </c>
      <c r="D95" s="78"/>
      <c r="E95" s="140">
        <v>15000</v>
      </c>
      <c r="F95" s="142"/>
      <c r="G95" s="26">
        <f t="shared" si="3"/>
        <v>15000</v>
      </c>
      <c r="H95" s="81"/>
      <c r="I95" s="80">
        <v>15000</v>
      </c>
    </row>
    <row r="96" spans="1:9" ht="25.5">
      <c r="A96" s="66">
        <v>24</v>
      </c>
      <c r="B96" s="33" t="s">
        <v>101</v>
      </c>
      <c r="C96" s="77" t="s">
        <v>78</v>
      </c>
      <c r="D96" s="78"/>
      <c r="E96" s="140">
        <v>18000</v>
      </c>
      <c r="F96" s="142"/>
      <c r="G96" s="26">
        <f t="shared" si="3"/>
        <v>18000</v>
      </c>
      <c r="H96" s="81"/>
      <c r="I96" s="80">
        <v>18000</v>
      </c>
    </row>
    <row r="97" spans="1:9" ht="12.75">
      <c r="A97" s="66">
        <v>25</v>
      </c>
      <c r="B97" s="33" t="s">
        <v>102</v>
      </c>
      <c r="C97" s="77" t="s">
        <v>78</v>
      </c>
      <c r="D97" s="78"/>
      <c r="E97" s="140">
        <v>30000</v>
      </c>
      <c r="F97" s="142"/>
      <c r="G97" s="26">
        <f t="shared" si="3"/>
        <v>30000</v>
      </c>
      <c r="H97" s="81"/>
      <c r="I97" s="80">
        <v>30000</v>
      </c>
    </row>
    <row r="98" spans="1:9" ht="12.75">
      <c r="A98" s="66">
        <v>26</v>
      </c>
      <c r="B98" s="33" t="s">
        <v>103</v>
      </c>
      <c r="C98" s="77" t="s">
        <v>78</v>
      </c>
      <c r="D98" s="78"/>
      <c r="E98" s="140">
        <v>60000</v>
      </c>
      <c r="F98" s="142"/>
      <c r="G98" s="26">
        <f t="shared" si="3"/>
        <v>60000</v>
      </c>
      <c r="H98" s="81"/>
      <c r="I98" s="80">
        <v>60000</v>
      </c>
    </row>
    <row r="99" spans="1:9" ht="12.75">
      <c r="A99" s="66">
        <v>27</v>
      </c>
      <c r="B99" s="33" t="s">
        <v>104</v>
      </c>
      <c r="C99" s="77" t="s">
        <v>78</v>
      </c>
      <c r="D99" s="78"/>
      <c r="E99" s="140">
        <v>100000</v>
      </c>
      <c r="F99" s="142"/>
      <c r="G99" s="26">
        <f t="shared" si="3"/>
        <v>100000</v>
      </c>
      <c r="H99" s="81"/>
      <c r="I99" s="80">
        <v>100000</v>
      </c>
    </row>
    <row r="100" spans="1:9" ht="12.75">
      <c r="A100" s="66">
        <v>28</v>
      </c>
      <c r="B100" s="33" t="s">
        <v>105</v>
      </c>
      <c r="C100" s="77" t="s">
        <v>78</v>
      </c>
      <c r="D100" s="78"/>
      <c r="E100" s="140">
        <v>62000</v>
      </c>
      <c r="F100" s="140">
        <v>-1000</v>
      </c>
      <c r="G100" s="26">
        <f t="shared" si="3"/>
        <v>61000</v>
      </c>
      <c r="H100" s="81"/>
      <c r="I100" s="80">
        <v>61000</v>
      </c>
    </row>
    <row r="101" spans="1:9" ht="25.5">
      <c r="A101" s="66">
        <v>29</v>
      </c>
      <c r="B101" s="33" t="s">
        <v>106</v>
      </c>
      <c r="C101" s="77" t="s">
        <v>78</v>
      </c>
      <c r="D101" s="78"/>
      <c r="E101" s="140">
        <v>148000</v>
      </c>
      <c r="F101" s="140"/>
      <c r="G101" s="26">
        <f t="shared" si="3"/>
        <v>148000</v>
      </c>
      <c r="H101" s="81"/>
      <c r="I101" s="80">
        <v>148000</v>
      </c>
    </row>
    <row r="102" spans="1:9" ht="12.75">
      <c r="A102" s="66">
        <v>30</v>
      </c>
      <c r="B102" s="33" t="s">
        <v>107</v>
      </c>
      <c r="C102" s="77" t="s">
        <v>78</v>
      </c>
      <c r="D102" s="78"/>
      <c r="E102" s="140">
        <v>620000</v>
      </c>
      <c r="F102" s="142"/>
      <c r="G102" s="26">
        <f t="shared" si="3"/>
        <v>620000</v>
      </c>
      <c r="H102" s="81"/>
      <c r="I102" s="80">
        <v>620000</v>
      </c>
    </row>
    <row r="103" spans="1:9" ht="25.5">
      <c r="A103" s="66">
        <v>31</v>
      </c>
      <c r="B103" s="33" t="s">
        <v>108</v>
      </c>
      <c r="C103" s="77" t="s">
        <v>78</v>
      </c>
      <c r="D103" s="78"/>
      <c r="E103" s="140">
        <v>160000</v>
      </c>
      <c r="F103" s="142"/>
      <c r="G103" s="26">
        <f t="shared" si="3"/>
        <v>160000</v>
      </c>
      <c r="H103" s="81"/>
      <c r="I103" s="80">
        <v>160000</v>
      </c>
    </row>
    <row r="104" spans="1:9" ht="12.75">
      <c r="A104" s="66">
        <v>32</v>
      </c>
      <c r="B104" s="33" t="s">
        <v>109</v>
      </c>
      <c r="C104" s="77" t="s">
        <v>78</v>
      </c>
      <c r="D104" s="78"/>
      <c r="E104" s="140">
        <v>113000</v>
      </c>
      <c r="F104" s="140"/>
      <c r="G104" s="26">
        <f t="shared" si="3"/>
        <v>113000</v>
      </c>
      <c r="H104" s="81"/>
      <c r="I104" s="80">
        <v>113000</v>
      </c>
    </row>
    <row r="105" spans="1:9" ht="25.5">
      <c r="A105" s="66">
        <v>33</v>
      </c>
      <c r="B105" s="33" t="s">
        <v>110</v>
      </c>
      <c r="C105" s="77" t="s">
        <v>78</v>
      </c>
      <c r="D105" s="78"/>
      <c r="E105" s="140">
        <v>280000</v>
      </c>
      <c r="F105" s="142"/>
      <c r="G105" s="26">
        <f t="shared" si="3"/>
        <v>280000</v>
      </c>
      <c r="H105" s="81"/>
      <c r="I105" s="80">
        <v>280000</v>
      </c>
    </row>
    <row r="106" spans="1:9" ht="12.75">
      <c r="A106" s="66">
        <v>34</v>
      </c>
      <c r="B106" s="33" t="s">
        <v>111</v>
      </c>
      <c r="C106" s="77" t="s">
        <v>78</v>
      </c>
      <c r="D106" s="78"/>
      <c r="E106" s="140">
        <v>156000</v>
      </c>
      <c r="F106" s="140"/>
      <c r="G106" s="26">
        <f t="shared" si="3"/>
        <v>156000</v>
      </c>
      <c r="H106" s="81"/>
      <c r="I106" s="80">
        <v>156000</v>
      </c>
    </row>
    <row r="107" spans="1:9" ht="25.5">
      <c r="A107" s="66">
        <v>35</v>
      </c>
      <c r="B107" s="33" t="s">
        <v>245</v>
      </c>
      <c r="C107" s="77" t="s">
        <v>78</v>
      </c>
      <c r="D107" s="78"/>
      <c r="E107" s="140">
        <v>54000</v>
      </c>
      <c r="F107" s="140"/>
      <c r="G107" s="26">
        <f t="shared" si="3"/>
        <v>54000</v>
      </c>
      <c r="H107" s="81"/>
      <c r="I107" s="140">
        <v>54000</v>
      </c>
    </row>
    <row r="108" spans="1:9" ht="12.75">
      <c r="A108" s="66">
        <v>36</v>
      </c>
      <c r="B108" s="33" t="s">
        <v>246</v>
      </c>
      <c r="C108" s="77" t="s">
        <v>78</v>
      </c>
      <c r="D108" s="78"/>
      <c r="E108" s="140">
        <v>430000</v>
      </c>
      <c r="F108" s="140"/>
      <c r="G108" s="26">
        <f t="shared" si="3"/>
        <v>430000</v>
      </c>
      <c r="H108" s="81"/>
      <c r="I108" s="140">
        <v>430000</v>
      </c>
    </row>
    <row r="109" spans="1:9" ht="12.75">
      <c r="A109" s="66">
        <v>37</v>
      </c>
      <c r="B109" s="33" t="s">
        <v>255</v>
      </c>
      <c r="C109" s="77" t="s">
        <v>78</v>
      </c>
      <c r="D109" s="78"/>
      <c r="E109" s="140">
        <v>75000</v>
      </c>
      <c r="F109" s="140"/>
      <c r="G109" s="26">
        <f t="shared" si="3"/>
        <v>75000</v>
      </c>
      <c r="H109" s="26">
        <v>75000</v>
      </c>
      <c r="I109" s="140"/>
    </row>
    <row r="110" spans="1:9" ht="12.75">
      <c r="A110" s="66">
        <v>38</v>
      </c>
      <c r="B110" s="33" t="s">
        <v>256</v>
      </c>
      <c r="C110" s="77" t="s">
        <v>78</v>
      </c>
      <c r="D110" s="78"/>
      <c r="E110" s="140">
        <v>138000</v>
      </c>
      <c r="F110" s="140">
        <v>-2000</v>
      </c>
      <c r="G110" s="26">
        <f t="shared" si="3"/>
        <v>136000</v>
      </c>
      <c r="H110" s="26">
        <v>136000</v>
      </c>
      <c r="I110" s="140"/>
    </row>
    <row r="111" spans="1:9" ht="12.75">
      <c r="A111" s="66">
        <v>39</v>
      </c>
      <c r="B111" s="33" t="s">
        <v>257</v>
      </c>
      <c r="C111" s="77" t="s">
        <v>78</v>
      </c>
      <c r="D111" s="78"/>
      <c r="E111" s="140">
        <v>186000</v>
      </c>
      <c r="F111" s="140"/>
      <c r="G111" s="26">
        <f t="shared" si="3"/>
        <v>186000</v>
      </c>
      <c r="H111" s="26">
        <v>186000</v>
      </c>
      <c r="I111" s="140"/>
    </row>
    <row r="112" spans="1:9" ht="12.75">
      <c r="A112" s="66">
        <v>40</v>
      </c>
      <c r="B112" s="33" t="s">
        <v>258</v>
      </c>
      <c r="C112" s="77" t="s">
        <v>78</v>
      </c>
      <c r="D112" s="78"/>
      <c r="E112" s="140">
        <v>94000</v>
      </c>
      <c r="F112" s="140"/>
      <c r="G112" s="26">
        <f t="shared" si="3"/>
        <v>94000</v>
      </c>
      <c r="H112" s="26">
        <v>94000</v>
      </c>
      <c r="I112" s="140"/>
    </row>
    <row r="113" spans="1:9" ht="12.75">
      <c r="A113" s="66">
        <v>41</v>
      </c>
      <c r="B113" s="33" t="s">
        <v>259</v>
      </c>
      <c r="C113" s="77" t="s">
        <v>78</v>
      </c>
      <c r="D113" s="78"/>
      <c r="E113" s="140">
        <v>33000</v>
      </c>
      <c r="F113" s="140"/>
      <c r="G113" s="26">
        <f t="shared" si="3"/>
        <v>33000</v>
      </c>
      <c r="H113" s="26">
        <v>33000</v>
      </c>
      <c r="I113" s="26"/>
    </row>
    <row r="114" spans="1:9" ht="12.75">
      <c r="A114" s="66">
        <v>42</v>
      </c>
      <c r="B114" s="33" t="s">
        <v>260</v>
      </c>
      <c r="C114" s="77" t="s">
        <v>78</v>
      </c>
      <c r="D114" s="78"/>
      <c r="E114" s="140">
        <v>21000</v>
      </c>
      <c r="F114" s="140"/>
      <c r="G114" s="26">
        <f t="shared" si="3"/>
        <v>21000</v>
      </c>
      <c r="H114" s="26"/>
      <c r="I114" s="26">
        <v>21000</v>
      </c>
    </row>
    <row r="115" spans="1:9" ht="12.75">
      <c r="A115" s="66">
        <v>43</v>
      </c>
      <c r="B115" s="33" t="s">
        <v>261</v>
      </c>
      <c r="C115" s="77" t="s">
        <v>78</v>
      </c>
      <c r="D115" s="78"/>
      <c r="E115" s="140">
        <v>40000</v>
      </c>
      <c r="F115" s="140"/>
      <c r="G115" s="26">
        <f t="shared" si="3"/>
        <v>40000</v>
      </c>
      <c r="H115" s="26">
        <v>40000</v>
      </c>
      <c r="I115" s="26"/>
    </row>
    <row r="116" spans="1:9" ht="25.5">
      <c r="A116" s="66">
        <v>44</v>
      </c>
      <c r="B116" s="33" t="s">
        <v>295</v>
      </c>
      <c r="C116" s="77" t="s">
        <v>78</v>
      </c>
      <c r="D116" s="78"/>
      <c r="E116" s="140"/>
      <c r="F116" s="140">
        <v>65000</v>
      </c>
      <c r="G116" s="26">
        <f t="shared" si="3"/>
        <v>65000</v>
      </c>
      <c r="H116" s="26">
        <v>65000</v>
      </c>
      <c r="I116" s="26"/>
    </row>
    <row r="117" spans="1:9" ht="25.5">
      <c r="A117" s="82"/>
      <c r="B117" s="83" t="s">
        <v>112</v>
      </c>
      <c r="C117" s="84"/>
      <c r="D117" s="82"/>
      <c r="E117" s="76">
        <f>SUM(E118:E145)</f>
        <v>2602000</v>
      </c>
      <c r="F117" s="76">
        <f>SUM(F118:F145)</f>
        <v>98000</v>
      </c>
      <c r="G117" s="76">
        <f>SUM(G118:G145)</f>
        <v>2700000</v>
      </c>
      <c r="H117" s="76">
        <f>SUM(H118:H145)</f>
        <v>2241000</v>
      </c>
      <c r="I117" s="76">
        <f>SUM(I118:I145)</f>
        <v>459000</v>
      </c>
    </row>
    <row r="118" spans="1:9" ht="51">
      <c r="A118" s="66">
        <v>1</v>
      </c>
      <c r="B118" s="49" t="s">
        <v>113</v>
      </c>
      <c r="C118" s="77" t="s">
        <v>78</v>
      </c>
      <c r="D118" s="85"/>
      <c r="E118" s="79">
        <v>120000</v>
      </c>
      <c r="G118" s="26">
        <f>E118+F118</f>
        <v>120000</v>
      </c>
      <c r="H118" s="79">
        <v>120000</v>
      </c>
      <c r="I118" s="67"/>
    </row>
    <row r="119" spans="1:9" ht="63.75">
      <c r="A119" s="66">
        <v>2</v>
      </c>
      <c r="B119" s="49" t="s">
        <v>114</v>
      </c>
      <c r="C119" s="77" t="s">
        <v>78</v>
      </c>
      <c r="D119" s="85"/>
      <c r="E119" s="79">
        <v>70000</v>
      </c>
      <c r="F119" s="143"/>
      <c r="G119" s="26">
        <f aca="true" t="shared" si="4" ref="G119:G125">E119+F119</f>
        <v>70000</v>
      </c>
      <c r="H119" s="79">
        <v>70000</v>
      </c>
      <c r="I119" s="67"/>
    </row>
    <row r="120" spans="1:9" ht="12.75">
      <c r="A120" s="66">
        <v>3</v>
      </c>
      <c r="B120" s="49" t="s">
        <v>115</v>
      </c>
      <c r="C120" s="77" t="s">
        <v>78</v>
      </c>
      <c r="D120" s="85"/>
      <c r="E120" s="79">
        <v>350000</v>
      </c>
      <c r="F120" s="143"/>
      <c r="G120" s="26">
        <f t="shared" si="4"/>
        <v>350000</v>
      </c>
      <c r="H120" s="79">
        <v>350000</v>
      </c>
      <c r="I120" s="67"/>
    </row>
    <row r="121" spans="1:9" ht="12.75">
      <c r="A121" s="66">
        <v>4</v>
      </c>
      <c r="B121" s="49" t="s">
        <v>116</v>
      </c>
      <c r="C121" s="77" t="s">
        <v>78</v>
      </c>
      <c r="D121" s="85"/>
      <c r="E121" s="79">
        <v>200000</v>
      </c>
      <c r="F121" s="143"/>
      <c r="G121" s="26">
        <f t="shared" si="4"/>
        <v>200000</v>
      </c>
      <c r="H121" s="79">
        <v>200000</v>
      </c>
      <c r="I121" s="67"/>
    </row>
    <row r="122" spans="1:9" ht="12.75">
      <c r="A122" s="66">
        <v>5</v>
      </c>
      <c r="B122" s="86" t="s">
        <v>117</v>
      </c>
      <c r="C122" s="77" t="s">
        <v>78</v>
      </c>
      <c r="D122" s="85"/>
      <c r="E122" s="79">
        <v>430000</v>
      </c>
      <c r="F122" s="143"/>
      <c r="G122" s="26">
        <f t="shared" si="4"/>
        <v>430000</v>
      </c>
      <c r="H122" s="79">
        <v>430000</v>
      </c>
      <c r="I122" s="67"/>
    </row>
    <row r="123" spans="1:9" ht="12.75">
      <c r="A123" s="66">
        <v>6</v>
      </c>
      <c r="B123" s="154" t="s">
        <v>251</v>
      </c>
      <c r="C123" s="77" t="s">
        <v>78</v>
      </c>
      <c r="D123" s="85"/>
      <c r="E123" s="79">
        <v>350000</v>
      </c>
      <c r="F123" s="143"/>
      <c r="G123" s="26">
        <f t="shared" si="4"/>
        <v>350000</v>
      </c>
      <c r="H123" s="79">
        <v>350000</v>
      </c>
      <c r="I123" s="67"/>
    </row>
    <row r="124" spans="1:9" ht="25.5">
      <c r="A124" s="66">
        <v>7</v>
      </c>
      <c r="B124" s="155" t="s">
        <v>243</v>
      </c>
      <c r="C124" s="77" t="s">
        <v>78</v>
      </c>
      <c r="D124" s="85"/>
      <c r="E124" s="79">
        <v>6000</v>
      </c>
      <c r="F124" s="143"/>
      <c r="G124" s="26">
        <f t="shared" si="4"/>
        <v>6000</v>
      </c>
      <c r="H124" s="79">
        <v>6000</v>
      </c>
      <c r="I124" s="67"/>
    </row>
    <row r="125" spans="1:9" ht="12.75">
      <c r="A125" s="66">
        <v>8</v>
      </c>
      <c r="B125" s="155" t="s">
        <v>118</v>
      </c>
      <c r="C125" s="77" t="s">
        <v>78</v>
      </c>
      <c r="D125" s="85"/>
      <c r="E125" s="79">
        <v>90000</v>
      </c>
      <c r="F125" s="143">
        <v>67000</v>
      </c>
      <c r="G125" s="26">
        <f t="shared" si="4"/>
        <v>157000</v>
      </c>
      <c r="H125" s="79">
        <v>157000</v>
      </c>
      <c r="I125" s="67"/>
    </row>
    <row r="126" spans="1:9" ht="12.75">
      <c r="A126" s="66">
        <v>9</v>
      </c>
      <c r="B126" s="154" t="s">
        <v>226</v>
      </c>
      <c r="C126" s="77" t="s">
        <v>78</v>
      </c>
      <c r="D126" s="85"/>
      <c r="E126" s="79">
        <v>150000</v>
      </c>
      <c r="F126" s="143"/>
      <c r="G126" s="26">
        <f>E126+F126</f>
        <v>150000</v>
      </c>
      <c r="H126" s="79">
        <v>150000</v>
      </c>
      <c r="I126" s="67"/>
    </row>
    <row r="127" spans="1:9" ht="12.75">
      <c r="A127" s="66">
        <v>10</v>
      </c>
      <c r="B127" s="154" t="s">
        <v>228</v>
      </c>
      <c r="C127" s="77" t="s">
        <v>78</v>
      </c>
      <c r="D127" s="85"/>
      <c r="E127" s="79">
        <v>180000</v>
      </c>
      <c r="F127" s="143"/>
      <c r="G127" s="26">
        <f aca="true" t="shared" si="5" ref="G127:G145">E127+F127</f>
        <v>180000</v>
      </c>
      <c r="H127" s="79">
        <v>100000</v>
      </c>
      <c r="I127" s="67">
        <v>80000</v>
      </c>
    </row>
    <row r="128" spans="1:9" ht="12.75">
      <c r="A128" s="66">
        <v>11</v>
      </c>
      <c r="B128" s="154" t="s">
        <v>227</v>
      </c>
      <c r="C128" s="77" t="s">
        <v>78</v>
      </c>
      <c r="D128" s="85"/>
      <c r="E128" s="143">
        <v>150000</v>
      </c>
      <c r="F128" s="143"/>
      <c r="G128" s="26">
        <f t="shared" si="5"/>
        <v>150000</v>
      </c>
      <c r="H128" s="79">
        <v>150000</v>
      </c>
      <c r="I128" s="67"/>
    </row>
    <row r="129" spans="1:9" ht="12.75">
      <c r="A129" s="66">
        <v>12</v>
      </c>
      <c r="B129" s="86" t="s">
        <v>229</v>
      </c>
      <c r="C129" s="77" t="s">
        <v>78</v>
      </c>
      <c r="D129" s="85"/>
      <c r="E129" s="143">
        <v>25000</v>
      </c>
      <c r="F129" s="143"/>
      <c r="G129" s="26">
        <f t="shared" si="5"/>
        <v>25000</v>
      </c>
      <c r="H129" s="79"/>
      <c r="I129" s="67">
        <v>25000</v>
      </c>
    </row>
    <row r="130" spans="1:9" ht="12.75">
      <c r="A130" s="66">
        <v>13</v>
      </c>
      <c r="B130" s="86" t="s">
        <v>230</v>
      </c>
      <c r="C130" s="77" t="s">
        <v>78</v>
      </c>
      <c r="D130" s="85"/>
      <c r="E130" s="143">
        <v>18000</v>
      </c>
      <c r="F130" s="143"/>
      <c r="G130" s="26">
        <f t="shared" si="5"/>
        <v>18000</v>
      </c>
      <c r="H130" s="79"/>
      <c r="I130" s="67">
        <v>18000</v>
      </c>
    </row>
    <row r="131" spans="1:9" ht="12.75">
      <c r="A131" s="66">
        <v>14</v>
      </c>
      <c r="B131" s="86" t="s">
        <v>231</v>
      </c>
      <c r="C131" s="77" t="s">
        <v>78</v>
      </c>
      <c r="D131" s="85"/>
      <c r="E131" s="143">
        <v>30000</v>
      </c>
      <c r="F131" s="143">
        <v>-30000</v>
      </c>
      <c r="G131" s="26">
        <f t="shared" si="5"/>
        <v>0</v>
      </c>
      <c r="H131" s="79"/>
      <c r="I131" s="67">
        <v>0</v>
      </c>
    </row>
    <row r="132" spans="1:9" ht="12.75">
      <c r="A132" s="66">
        <v>15</v>
      </c>
      <c r="B132" s="86" t="s">
        <v>232</v>
      </c>
      <c r="C132" s="77" t="s">
        <v>78</v>
      </c>
      <c r="D132" s="85"/>
      <c r="E132" s="143">
        <v>50000</v>
      </c>
      <c r="F132" s="143"/>
      <c r="G132" s="26">
        <f t="shared" si="5"/>
        <v>50000</v>
      </c>
      <c r="H132" s="79"/>
      <c r="I132" s="67">
        <v>50000</v>
      </c>
    </row>
    <row r="133" spans="1:9" ht="12.75">
      <c r="A133" s="66">
        <v>16</v>
      </c>
      <c r="B133" s="86" t="s">
        <v>250</v>
      </c>
      <c r="C133" s="77" t="s">
        <v>78</v>
      </c>
      <c r="D133" s="85"/>
      <c r="E133" s="143">
        <v>20000</v>
      </c>
      <c r="F133" s="143"/>
      <c r="G133" s="26">
        <f t="shared" si="5"/>
        <v>20000</v>
      </c>
      <c r="H133" s="79"/>
      <c r="I133" s="67">
        <v>20000</v>
      </c>
    </row>
    <row r="134" spans="1:9" ht="12.75">
      <c r="A134" s="66">
        <v>17</v>
      </c>
      <c r="B134" s="86" t="s">
        <v>233</v>
      </c>
      <c r="C134" s="77" t="s">
        <v>78</v>
      </c>
      <c r="D134" s="85"/>
      <c r="E134" s="143">
        <v>35000</v>
      </c>
      <c r="F134" s="143"/>
      <c r="G134" s="26">
        <f t="shared" si="5"/>
        <v>35000</v>
      </c>
      <c r="H134" s="79"/>
      <c r="I134" s="67">
        <v>35000</v>
      </c>
    </row>
    <row r="135" spans="1:9" ht="12.75">
      <c r="A135" s="66">
        <v>18</v>
      </c>
      <c r="B135" s="86" t="s">
        <v>234</v>
      </c>
      <c r="C135" s="77" t="s">
        <v>78</v>
      </c>
      <c r="D135" s="85"/>
      <c r="E135" s="143">
        <v>16000</v>
      </c>
      <c r="F135" s="143"/>
      <c r="G135" s="26">
        <f t="shared" si="5"/>
        <v>16000</v>
      </c>
      <c r="H135" s="79"/>
      <c r="I135" s="67">
        <v>16000</v>
      </c>
    </row>
    <row r="136" spans="1:9" ht="12.75">
      <c r="A136" s="66">
        <v>19</v>
      </c>
      <c r="B136" s="86" t="s">
        <v>235</v>
      </c>
      <c r="C136" s="77" t="s">
        <v>78</v>
      </c>
      <c r="D136" s="85"/>
      <c r="E136" s="143">
        <v>3000</v>
      </c>
      <c r="F136" s="143"/>
      <c r="G136" s="26">
        <f t="shared" si="5"/>
        <v>3000</v>
      </c>
      <c r="H136" s="79"/>
      <c r="I136" s="67">
        <v>3000</v>
      </c>
    </row>
    <row r="137" spans="1:9" ht="12.75">
      <c r="A137" s="66">
        <v>20</v>
      </c>
      <c r="B137" s="86" t="s">
        <v>236</v>
      </c>
      <c r="C137" s="77" t="s">
        <v>78</v>
      </c>
      <c r="D137" s="85"/>
      <c r="E137" s="143">
        <v>4000</v>
      </c>
      <c r="F137" s="143"/>
      <c r="G137" s="26">
        <f t="shared" si="5"/>
        <v>4000</v>
      </c>
      <c r="H137" s="79"/>
      <c r="I137" s="67">
        <v>4000</v>
      </c>
    </row>
    <row r="138" spans="1:9" ht="12.75">
      <c r="A138" s="66">
        <v>21</v>
      </c>
      <c r="B138" s="86" t="s">
        <v>237</v>
      </c>
      <c r="C138" s="77" t="s">
        <v>78</v>
      </c>
      <c r="D138" s="85"/>
      <c r="E138" s="143">
        <v>15000</v>
      </c>
      <c r="F138" s="143">
        <v>18000</v>
      </c>
      <c r="G138" s="26">
        <f t="shared" si="5"/>
        <v>33000</v>
      </c>
      <c r="H138" s="79"/>
      <c r="I138" s="67">
        <v>33000</v>
      </c>
    </row>
    <row r="139" spans="1:9" ht="12.75">
      <c r="A139" s="66">
        <v>22</v>
      </c>
      <c r="B139" s="86" t="s">
        <v>238</v>
      </c>
      <c r="C139" s="77" t="s">
        <v>78</v>
      </c>
      <c r="D139" s="85"/>
      <c r="E139" s="143">
        <v>30000</v>
      </c>
      <c r="F139" s="143">
        <v>40000</v>
      </c>
      <c r="G139" s="26">
        <f t="shared" si="5"/>
        <v>70000</v>
      </c>
      <c r="H139" s="79"/>
      <c r="I139" s="67">
        <v>70000</v>
      </c>
    </row>
    <row r="140" spans="1:9" ht="12.75">
      <c r="A140" s="66">
        <v>23</v>
      </c>
      <c r="B140" s="86" t="s">
        <v>239</v>
      </c>
      <c r="C140" s="77" t="s">
        <v>78</v>
      </c>
      <c r="D140" s="85"/>
      <c r="E140" s="143">
        <v>7000</v>
      </c>
      <c r="F140" s="143"/>
      <c r="G140" s="26">
        <f t="shared" si="5"/>
        <v>7000</v>
      </c>
      <c r="H140" s="79"/>
      <c r="I140" s="67">
        <v>7000</v>
      </c>
    </row>
    <row r="141" spans="1:9" ht="12.75">
      <c r="A141" s="66">
        <v>24</v>
      </c>
      <c r="B141" s="86" t="s">
        <v>244</v>
      </c>
      <c r="C141" s="77" t="s">
        <v>78</v>
      </c>
      <c r="D141" s="85"/>
      <c r="E141" s="143">
        <v>28000</v>
      </c>
      <c r="F141" s="143"/>
      <c r="G141" s="26">
        <f t="shared" si="5"/>
        <v>28000</v>
      </c>
      <c r="H141" s="79"/>
      <c r="I141" s="67">
        <v>28000</v>
      </c>
    </row>
    <row r="142" spans="1:9" ht="12.75">
      <c r="A142" s="66">
        <v>25</v>
      </c>
      <c r="B142" s="86" t="s">
        <v>254</v>
      </c>
      <c r="C142" s="77" t="s">
        <v>78</v>
      </c>
      <c r="D142" s="85"/>
      <c r="E142" s="143">
        <v>25000</v>
      </c>
      <c r="F142" s="143"/>
      <c r="G142" s="26">
        <f t="shared" si="5"/>
        <v>25000</v>
      </c>
      <c r="H142" s="79">
        <v>25000</v>
      </c>
      <c r="I142" s="67"/>
    </row>
    <row r="143" spans="1:9" ht="12.75">
      <c r="A143" s="66">
        <v>26</v>
      </c>
      <c r="B143" s="86" t="s">
        <v>279</v>
      </c>
      <c r="C143" s="77" t="s">
        <v>78</v>
      </c>
      <c r="D143" s="85"/>
      <c r="E143" s="143">
        <v>200000</v>
      </c>
      <c r="F143" s="143">
        <v>-67000</v>
      </c>
      <c r="G143" s="26">
        <f t="shared" si="5"/>
        <v>133000</v>
      </c>
      <c r="H143" s="79">
        <v>133000</v>
      </c>
      <c r="I143" s="67"/>
    </row>
    <row r="144" spans="1:9" ht="12.75">
      <c r="A144" s="66">
        <v>27</v>
      </c>
      <c r="B144" s="86" t="s">
        <v>288</v>
      </c>
      <c r="C144" s="77" t="s">
        <v>78</v>
      </c>
      <c r="D144" s="85"/>
      <c r="E144" s="143"/>
      <c r="F144" s="143">
        <v>20000</v>
      </c>
      <c r="G144" s="26">
        <f t="shared" si="5"/>
        <v>20000</v>
      </c>
      <c r="H144" s="79"/>
      <c r="I144" s="67">
        <v>20000</v>
      </c>
    </row>
    <row r="145" spans="1:9" ht="12.75">
      <c r="A145" s="66">
        <v>28</v>
      </c>
      <c r="B145" s="86" t="s">
        <v>287</v>
      </c>
      <c r="C145" s="77" t="s">
        <v>78</v>
      </c>
      <c r="D145" s="85"/>
      <c r="E145" s="143"/>
      <c r="F145" s="143">
        <v>50000</v>
      </c>
      <c r="G145" s="26">
        <f t="shared" si="5"/>
        <v>50000</v>
      </c>
      <c r="H145" s="79"/>
      <c r="I145" s="67">
        <v>50000</v>
      </c>
    </row>
    <row r="146" spans="1:9" ht="25.5" customHeight="1">
      <c r="A146" s="69"/>
      <c r="B146" s="60" t="s">
        <v>119</v>
      </c>
      <c r="C146" s="18">
        <f>C147+C181+C183</f>
        <v>0</v>
      </c>
      <c r="D146" s="18">
        <f>D147+D181+D183</f>
        <v>1150000</v>
      </c>
      <c r="E146" s="18">
        <f>E147+E181+E183+E188</f>
        <v>1826000</v>
      </c>
      <c r="F146" s="18">
        <f>F147+F181+F183+F188</f>
        <v>0</v>
      </c>
      <c r="G146" s="18">
        <f>G147+G181+G183+G188</f>
        <v>1826000</v>
      </c>
      <c r="H146" s="18">
        <f>H147+H181+H183+H188</f>
        <v>1826000</v>
      </c>
      <c r="I146" s="18">
        <f>I147+I181+I183+I188</f>
        <v>0</v>
      </c>
    </row>
    <row r="147" spans="1:9" ht="12.75">
      <c r="A147" s="87">
        <v>67</v>
      </c>
      <c r="B147" s="88" t="s">
        <v>120</v>
      </c>
      <c r="C147" s="76">
        <f aca="true" t="shared" si="6" ref="C147:I147">C148+C153+C156+C159+C166+C169+C171+C178+C175</f>
        <v>0</v>
      </c>
      <c r="D147" s="76">
        <f t="shared" si="6"/>
        <v>1150000</v>
      </c>
      <c r="E147" s="76">
        <f t="shared" si="6"/>
        <v>1584000</v>
      </c>
      <c r="F147" s="76">
        <f t="shared" si="6"/>
        <v>0</v>
      </c>
      <c r="G147" s="76">
        <f t="shared" si="6"/>
        <v>1584000</v>
      </c>
      <c r="H147" s="76">
        <f t="shared" si="6"/>
        <v>1584000</v>
      </c>
      <c r="I147" s="76">
        <f t="shared" si="6"/>
        <v>0</v>
      </c>
    </row>
    <row r="148" spans="1:9" ht="12.75">
      <c r="A148" s="89"/>
      <c r="B148" s="90" t="s">
        <v>121</v>
      </c>
      <c r="C148" s="92"/>
      <c r="D148" s="92">
        <f>E148+F148</f>
        <v>87000</v>
      </c>
      <c r="E148" s="92">
        <f>SUM(E149:E152)</f>
        <v>87000</v>
      </c>
      <c r="F148" s="92">
        <f>SUM(F149:F152)</f>
        <v>0</v>
      </c>
      <c r="G148" s="92">
        <f>SUM(G149:G152)</f>
        <v>87000</v>
      </c>
      <c r="H148" s="92">
        <f>SUM(H149:H152)</f>
        <v>87000</v>
      </c>
      <c r="I148" s="92">
        <f>SUM(I149:I180)</f>
        <v>0</v>
      </c>
    </row>
    <row r="149" spans="1:9" ht="12.75">
      <c r="A149" s="93">
        <v>1</v>
      </c>
      <c r="B149" s="94" t="s">
        <v>122</v>
      </c>
      <c r="C149" s="95" t="s">
        <v>27</v>
      </c>
      <c r="D149" s="136"/>
      <c r="E149" s="136">
        <v>36000</v>
      </c>
      <c r="F149" s="136"/>
      <c r="G149" s="26">
        <f>E149+F149</f>
        <v>36000</v>
      </c>
      <c r="H149" s="26">
        <v>36000</v>
      </c>
      <c r="I149" s="91"/>
    </row>
    <row r="150" spans="1:9" ht="12.75">
      <c r="A150" s="93">
        <v>2</v>
      </c>
      <c r="B150" s="94" t="s">
        <v>123</v>
      </c>
      <c r="C150" s="95" t="s">
        <v>27</v>
      </c>
      <c r="D150" s="136"/>
      <c r="E150" s="136">
        <v>20000</v>
      </c>
      <c r="F150" s="136"/>
      <c r="G150" s="26">
        <f>E150+F150</f>
        <v>20000</v>
      </c>
      <c r="H150" s="26">
        <v>20000</v>
      </c>
      <c r="I150" s="91"/>
    </row>
    <row r="151" spans="1:9" ht="21" customHeight="1">
      <c r="A151" s="93">
        <v>3</v>
      </c>
      <c r="B151" s="94" t="s">
        <v>124</v>
      </c>
      <c r="C151" s="95" t="s">
        <v>27</v>
      </c>
      <c r="D151" s="136"/>
      <c r="E151" s="136">
        <v>0</v>
      </c>
      <c r="F151" s="136"/>
      <c r="G151" s="26">
        <f>E151+F151</f>
        <v>0</v>
      </c>
      <c r="H151" s="26">
        <v>0</v>
      </c>
      <c r="I151" s="91"/>
    </row>
    <row r="152" spans="1:9" ht="21" customHeight="1">
      <c r="A152" s="93">
        <v>4</v>
      </c>
      <c r="B152" s="24" t="s">
        <v>282</v>
      </c>
      <c r="C152" s="95" t="s">
        <v>27</v>
      </c>
      <c r="D152" s="136"/>
      <c r="E152" s="136">
        <v>31000</v>
      </c>
      <c r="F152" s="136"/>
      <c r="G152" s="26">
        <f>E152+F152</f>
        <v>31000</v>
      </c>
      <c r="H152" s="26">
        <v>31000</v>
      </c>
      <c r="I152" s="91"/>
    </row>
    <row r="153" spans="1:9" s="59" customFormat="1" ht="12.75">
      <c r="A153" s="96"/>
      <c r="B153" s="90" t="s">
        <v>125</v>
      </c>
      <c r="C153" s="27"/>
      <c r="D153" s="27">
        <f>E153+F153</f>
        <v>134000</v>
      </c>
      <c r="E153" s="27">
        <f>E154+E155</f>
        <v>134000</v>
      </c>
      <c r="F153" s="27"/>
      <c r="G153" s="27">
        <f>H153+I153</f>
        <v>134000</v>
      </c>
      <c r="H153" s="27">
        <f>SUM(H154:H155)</f>
        <v>134000</v>
      </c>
      <c r="I153" s="27">
        <f>SUM(I154:I155)</f>
        <v>0</v>
      </c>
    </row>
    <row r="154" spans="1:9" ht="12.75">
      <c r="A154" s="93">
        <v>5</v>
      </c>
      <c r="B154" s="97" t="s">
        <v>126</v>
      </c>
      <c r="C154" s="95" t="s">
        <v>27</v>
      </c>
      <c r="D154" s="136"/>
      <c r="E154" s="136">
        <v>4000</v>
      </c>
      <c r="F154" s="136"/>
      <c r="G154" s="26">
        <f>E154+F154</f>
        <v>4000</v>
      </c>
      <c r="H154" s="26">
        <v>4000</v>
      </c>
      <c r="I154" s="91"/>
    </row>
    <row r="155" spans="1:9" ht="25.5">
      <c r="A155" s="93">
        <v>6</v>
      </c>
      <c r="B155" s="97" t="s">
        <v>127</v>
      </c>
      <c r="C155" s="95" t="s">
        <v>27</v>
      </c>
      <c r="D155" s="136"/>
      <c r="E155" s="136">
        <v>130000</v>
      </c>
      <c r="F155" s="136"/>
      <c r="G155" s="26">
        <f>E155+F155</f>
        <v>130000</v>
      </c>
      <c r="H155" s="26">
        <v>130000</v>
      </c>
      <c r="I155" s="91"/>
    </row>
    <row r="156" spans="1:9" s="59" customFormat="1" ht="12.75">
      <c r="A156" s="96"/>
      <c r="B156" s="19" t="s">
        <v>128</v>
      </c>
      <c r="C156" s="27"/>
      <c r="D156" s="27">
        <f>E156+F156</f>
        <v>58000</v>
      </c>
      <c r="E156" s="27">
        <f>SUM(E157:E158)</f>
        <v>58000</v>
      </c>
      <c r="F156" s="27">
        <f>SUM(F157:F158)</f>
        <v>0</v>
      </c>
      <c r="G156" s="27">
        <f>SUM(G157:G158)</f>
        <v>58000</v>
      </c>
      <c r="H156" s="27">
        <f>SUM(H157:H158)</f>
        <v>58000</v>
      </c>
      <c r="I156" s="27">
        <f>SUM(I157:I158)</f>
        <v>0</v>
      </c>
    </row>
    <row r="157" spans="1:9" ht="38.25">
      <c r="A157" s="93">
        <v>7</v>
      </c>
      <c r="B157" s="98" t="s">
        <v>129</v>
      </c>
      <c r="C157" s="95" t="s">
        <v>27</v>
      </c>
      <c r="D157" s="136"/>
      <c r="E157" s="136">
        <v>18000</v>
      </c>
      <c r="F157" s="136"/>
      <c r="G157" s="26">
        <f>E157+F157</f>
        <v>18000</v>
      </c>
      <c r="H157" s="26">
        <v>18000</v>
      </c>
      <c r="I157" s="91"/>
    </row>
    <row r="158" spans="1:9" ht="25.5">
      <c r="A158" s="93">
        <v>8</v>
      </c>
      <c r="B158" s="98" t="s">
        <v>283</v>
      </c>
      <c r="C158" s="95" t="s">
        <v>27</v>
      </c>
      <c r="D158" s="136"/>
      <c r="E158" s="136">
        <v>40000</v>
      </c>
      <c r="F158" s="136"/>
      <c r="G158" s="26">
        <f>E158+F158</f>
        <v>40000</v>
      </c>
      <c r="H158" s="26">
        <v>40000</v>
      </c>
      <c r="I158" s="91"/>
    </row>
    <row r="159" spans="1:9" s="59" customFormat="1" ht="12.75">
      <c r="A159" s="96"/>
      <c r="B159" s="19" t="s">
        <v>130</v>
      </c>
      <c r="C159" s="27">
        <f aca="true" t="shared" si="7" ref="C159:I159">SUM(C160:C163)</f>
        <v>0</v>
      </c>
      <c r="D159" s="27">
        <f t="shared" si="7"/>
        <v>0</v>
      </c>
      <c r="E159" s="27">
        <f>SUM(E160:E165)</f>
        <v>434000</v>
      </c>
      <c r="F159" s="27">
        <f>SUM(F160:F165)</f>
        <v>0</v>
      </c>
      <c r="G159" s="27">
        <f>SUM(G160:G165)</f>
        <v>434000</v>
      </c>
      <c r="H159" s="27">
        <f>SUM(H160:H165)</f>
        <v>434000</v>
      </c>
      <c r="I159" s="27">
        <f t="shared" si="7"/>
        <v>0</v>
      </c>
    </row>
    <row r="160" spans="1:9" ht="25.5">
      <c r="A160" s="93">
        <v>9</v>
      </c>
      <c r="B160" s="24" t="s">
        <v>131</v>
      </c>
      <c r="C160" s="95" t="s">
        <v>27</v>
      </c>
      <c r="D160" s="136"/>
      <c r="E160" s="136">
        <v>160000</v>
      </c>
      <c r="F160" s="136"/>
      <c r="G160" s="26">
        <f aca="true" t="shared" si="8" ref="G160:G165">E160+F160</f>
        <v>160000</v>
      </c>
      <c r="H160" s="26">
        <v>160000</v>
      </c>
      <c r="I160" s="91"/>
    </row>
    <row r="161" spans="1:9" ht="12.75">
      <c r="A161" s="93">
        <v>10</v>
      </c>
      <c r="B161" s="24" t="s">
        <v>132</v>
      </c>
      <c r="C161" s="95" t="s">
        <v>27</v>
      </c>
      <c r="D161" s="136"/>
      <c r="E161" s="136">
        <v>29000</v>
      </c>
      <c r="F161" s="136"/>
      <c r="G161" s="26">
        <f t="shared" si="8"/>
        <v>29000</v>
      </c>
      <c r="H161" s="26">
        <v>29000</v>
      </c>
      <c r="I161" s="91"/>
    </row>
    <row r="162" spans="1:9" ht="12.75">
      <c r="A162" s="93">
        <v>11</v>
      </c>
      <c r="B162" s="94" t="s">
        <v>133</v>
      </c>
      <c r="C162" s="95" t="s">
        <v>27</v>
      </c>
      <c r="D162" s="136"/>
      <c r="E162" s="136">
        <v>55000</v>
      </c>
      <c r="F162" s="136"/>
      <c r="G162" s="26">
        <f t="shared" si="8"/>
        <v>55000</v>
      </c>
      <c r="H162" s="26">
        <v>55000</v>
      </c>
      <c r="I162" s="91"/>
    </row>
    <row r="163" spans="1:9" ht="12.75">
      <c r="A163" s="93">
        <v>12</v>
      </c>
      <c r="B163" s="94" t="s">
        <v>134</v>
      </c>
      <c r="C163" s="95" t="s">
        <v>27</v>
      </c>
      <c r="D163" s="136"/>
      <c r="E163" s="136">
        <v>28000</v>
      </c>
      <c r="F163" s="136"/>
      <c r="G163" s="26">
        <f t="shared" si="8"/>
        <v>28000</v>
      </c>
      <c r="H163" s="26">
        <v>28000</v>
      </c>
      <c r="I163" s="91"/>
    </row>
    <row r="164" spans="1:9" ht="12.75">
      <c r="A164" s="93">
        <v>13</v>
      </c>
      <c r="B164" s="94" t="s">
        <v>284</v>
      </c>
      <c r="C164" s="95" t="s">
        <v>27</v>
      </c>
      <c r="D164" s="136"/>
      <c r="E164" s="136">
        <v>67000</v>
      </c>
      <c r="F164" s="136"/>
      <c r="G164" s="26">
        <f t="shared" si="8"/>
        <v>67000</v>
      </c>
      <c r="H164" s="26">
        <v>67000</v>
      </c>
      <c r="I164" s="91"/>
    </row>
    <row r="165" spans="1:9" ht="12.75">
      <c r="A165" s="93">
        <v>14</v>
      </c>
      <c r="B165" s="94" t="s">
        <v>285</v>
      </c>
      <c r="C165" s="95" t="s">
        <v>27</v>
      </c>
      <c r="D165" s="136"/>
      <c r="E165" s="136">
        <v>95000</v>
      </c>
      <c r="F165" s="136"/>
      <c r="G165" s="26">
        <f t="shared" si="8"/>
        <v>95000</v>
      </c>
      <c r="H165" s="26">
        <v>95000</v>
      </c>
      <c r="I165" s="91"/>
    </row>
    <row r="166" spans="1:9" s="59" customFormat="1" ht="12.75">
      <c r="A166" s="96"/>
      <c r="B166" s="19" t="s">
        <v>135</v>
      </c>
      <c r="C166" s="27"/>
      <c r="D166" s="27">
        <f>E166+F166</f>
        <v>200000</v>
      </c>
      <c r="E166" s="27">
        <f>E167+E168</f>
        <v>200000</v>
      </c>
      <c r="F166" s="27">
        <f>F167+F168</f>
        <v>0</v>
      </c>
      <c r="G166" s="27">
        <f>G167+G168</f>
        <v>200000</v>
      </c>
      <c r="H166" s="27">
        <f>H167+H168</f>
        <v>200000</v>
      </c>
      <c r="I166" s="27">
        <f>I167+I168</f>
        <v>0</v>
      </c>
    </row>
    <row r="167" spans="1:9" ht="12.75">
      <c r="A167" s="93">
        <v>15</v>
      </c>
      <c r="B167" s="24" t="s">
        <v>136</v>
      </c>
      <c r="C167" s="95" t="s">
        <v>27</v>
      </c>
      <c r="D167" s="136"/>
      <c r="E167" s="136">
        <v>170000</v>
      </c>
      <c r="F167" s="136"/>
      <c r="G167" s="26">
        <f>E167+F167</f>
        <v>170000</v>
      </c>
      <c r="H167" s="26">
        <v>170000</v>
      </c>
      <c r="I167" s="91"/>
    </row>
    <row r="168" spans="1:9" ht="12" customHeight="1">
      <c r="A168" s="93">
        <v>16</v>
      </c>
      <c r="B168" s="24" t="s">
        <v>137</v>
      </c>
      <c r="C168" s="95" t="s">
        <v>27</v>
      </c>
      <c r="D168" s="136"/>
      <c r="E168" s="136">
        <v>30000</v>
      </c>
      <c r="F168" s="136"/>
      <c r="G168" s="26">
        <f>E168+F168</f>
        <v>30000</v>
      </c>
      <c r="H168" s="26">
        <v>30000</v>
      </c>
      <c r="I168" s="91"/>
    </row>
    <row r="169" spans="1:9" s="59" customFormat="1" ht="12.75">
      <c r="A169" s="96"/>
      <c r="B169" s="19" t="s">
        <v>138</v>
      </c>
      <c r="C169" s="27"/>
      <c r="D169" s="27">
        <f>E169+F169</f>
        <v>11000</v>
      </c>
      <c r="E169" s="27">
        <f>F169+G169</f>
        <v>11000</v>
      </c>
      <c r="F169" s="27"/>
      <c r="G169" s="27">
        <f>H169+I169</f>
        <v>11000</v>
      </c>
      <c r="H169" s="27">
        <f>H170</f>
        <v>11000</v>
      </c>
      <c r="I169" s="27">
        <f>I170</f>
        <v>0</v>
      </c>
    </row>
    <row r="170" spans="1:9" ht="25.5">
      <c r="A170" s="93">
        <v>17</v>
      </c>
      <c r="B170" s="24" t="s">
        <v>139</v>
      </c>
      <c r="C170" s="95" t="s">
        <v>27</v>
      </c>
      <c r="D170" s="136"/>
      <c r="E170" s="136">
        <v>11000</v>
      </c>
      <c r="F170" s="136"/>
      <c r="G170" s="26">
        <f>E170+F170</f>
        <v>11000</v>
      </c>
      <c r="H170" s="26">
        <v>11000</v>
      </c>
      <c r="I170" s="91"/>
    </row>
    <row r="171" spans="1:9" s="59" customFormat="1" ht="12.75">
      <c r="A171" s="96"/>
      <c r="B171" s="19" t="s">
        <v>140</v>
      </c>
      <c r="C171" s="27"/>
      <c r="D171" s="27">
        <f>E171+F171</f>
        <v>310000</v>
      </c>
      <c r="E171" s="27">
        <f>SUM(E172:E174)</f>
        <v>310000</v>
      </c>
      <c r="F171" s="27">
        <f>SUM(F172:F174)</f>
        <v>0</v>
      </c>
      <c r="G171" s="27">
        <f>SUM(G172:G174)</f>
        <v>310000</v>
      </c>
      <c r="H171" s="27">
        <f>SUM(H172:H174)</f>
        <v>310000</v>
      </c>
      <c r="I171" s="27">
        <f>SUM(I172:I174)</f>
        <v>0</v>
      </c>
    </row>
    <row r="172" spans="1:9" ht="12.75">
      <c r="A172" s="93">
        <v>18</v>
      </c>
      <c r="B172" s="24" t="s">
        <v>141</v>
      </c>
      <c r="C172" s="95" t="s">
        <v>27</v>
      </c>
      <c r="D172" s="136"/>
      <c r="E172" s="136">
        <v>170000</v>
      </c>
      <c r="F172" s="136"/>
      <c r="G172" s="26">
        <f>E172+F172</f>
        <v>170000</v>
      </c>
      <c r="H172" s="26">
        <v>170000</v>
      </c>
      <c r="I172" s="91"/>
    </row>
    <row r="173" spans="1:9" ht="25.5">
      <c r="A173" s="93">
        <v>19</v>
      </c>
      <c r="B173" s="24" t="s">
        <v>142</v>
      </c>
      <c r="C173" s="95" t="s">
        <v>27</v>
      </c>
      <c r="D173" s="24"/>
      <c r="E173" s="136">
        <v>90000</v>
      </c>
      <c r="F173" s="136"/>
      <c r="G173" s="26">
        <f>E173+F173</f>
        <v>90000</v>
      </c>
      <c r="H173" s="26">
        <v>90000</v>
      </c>
      <c r="I173" s="91"/>
    </row>
    <row r="174" spans="1:9" ht="12.75">
      <c r="A174" s="93"/>
      <c r="B174" s="24" t="s">
        <v>286</v>
      </c>
      <c r="C174" s="95" t="s">
        <v>27</v>
      </c>
      <c r="D174" s="24"/>
      <c r="E174" s="136">
        <v>50000</v>
      </c>
      <c r="F174" s="136"/>
      <c r="G174" s="26">
        <f>E174+F174</f>
        <v>50000</v>
      </c>
      <c r="H174" s="26">
        <v>50000</v>
      </c>
      <c r="I174" s="91"/>
    </row>
    <row r="175" spans="1:9" s="59" customFormat="1" ht="12.75">
      <c r="A175" s="96"/>
      <c r="B175" s="19" t="s">
        <v>143</v>
      </c>
      <c r="C175" s="27"/>
      <c r="D175" s="27">
        <f>E175+F175</f>
        <v>23000</v>
      </c>
      <c r="E175" s="27">
        <f>E176+E177</f>
        <v>23000</v>
      </c>
      <c r="F175" s="27">
        <f>F176+F177</f>
        <v>0</v>
      </c>
      <c r="G175" s="27">
        <f>G176+G177</f>
        <v>23000</v>
      </c>
      <c r="H175" s="27">
        <f>H176+H177</f>
        <v>23000</v>
      </c>
      <c r="I175" s="27">
        <f>I176+I177</f>
        <v>0</v>
      </c>
    </row>
    <row r="176" spans="1:9" ht="12.75">
      <c r="A176" s="93">
        <v>20</v>
      </c>
      <c r="B176" s="24" t="s">
        <v>144</v>
      </c>
      <c r="C176" s="95" t="s">
        <v>27</v>
      </c>
      <c r="D176" s="24"/>
      <c r="E176" s="136">
        <v>18000</v>
      </c>
      <c r="F176" s="136"/>
      <c r="G176" s="26">
        <f>E176+F176</f>
        <v>18000</v>
      </c>
      <c r="H176" s="26">
        <v>18000</v>
      </c>
      <c r="I176" s="91"/>
    </row>
    <row r="177" spans="1:9" ht="12.75">
      <c r="A177" s="93">
        <v>21</v>
      </c>
      <c r="B177" s="24" t="s">
        <v>145</v>
      </c>
      <c r="C177" s="95" t="s">
        <v>27</v>
      </c>
      <c r="D177" s="24"/>
      <c r="E177" s="136">
        <v>5000</v>
      </c>
      <c r="F177" s="136"/>
      <c r="G177" s="26">
        <f>E177+F177</f>
        <v>5000</v>
      </c>
      <c r="H177" s="26">
        <v>5000</v>
      </c>
      <c r="I177" s="91"/>
    </row>
    <row r="178" spans="1:9" s="59" customFormat="1" ht="12.75">
      <c r="A178" s="96"/>
      <c r="B178" s="19" t="s">
        <v>146</v>
      </c>
      <c r="C178" s="27"/>
      <c r="D178" s="27">
        <f>E178+F178</f>
        <v>327000</v>
      </c>
      <c r="E178" s="27">
        <f>E179+E180</f>
        <v>327000</v>
      </c>
      <c r="F178" s="27">
        <f>F179+F180</f>
        <v>0</v>
      </c>
      <c r="G178" s="27">
        <f>G179+G180</f>
        <v>327000</v>
      </c>
      <c r="H178" s="27">
        <f>H179+H180</f>
        <v>327000</v>
      </c>
      <c r="I178" s="27">
        <f>I179+I180</f>
        <v>0</v>
      </c>
    </row>
    <row r="179" spans="1:9" ht="25.5">
      <c r="A179" s="93">
        <v>22</v>
      </c>
      <c r="B179" s="24" t="s">
        <v>147</v>
      </c>
      <c r="C179" s="95" t="s">
        <v>27</v>
      </c>
      <c r="D179" s="24"/>
      <c r="E179" s="136">
        <v>15000</v>
      </c>
      <c r="F179" s="136"/>
      <c r="G179" s="26">
        <f>E179+F179</f>
        <v>15000</v>
      </c>
      <c r="H179" s="26">
        <v>15000</v>
      </c>
      <c r="I179" s="91"/>
    </row>
    <row r="180" spans="1:9" ht="25.5">
      <c r="A180" s="93">
        <v>23</v>
      </c>
      <c r="B180" s="24" t="s">
        <v>148</v>
      </c>
      <c r="C180" s="95" t="s">
        <v>27</v>
      </c>
      <c r="D180" s="24"/>
      <c r="E180" s="136">
        <v>312000</v>
      </c>
      <c r="F180" s="136"/>
      <c r="G180" s="26">
        <f>E180+F180</f>
        <v>312000</v>
      </c>
      <c r="H180" s="26">
        <v>312000</v>
      </c>
      <c r="I180" s="91"/>
    </row>
    <row r="181" spans="1:9" ht="25.5">
      <c r="A181" s="99"/>
      <c r="B181" s="100" t="s">
        <v>149</v>
      </c>
      <c r="C181" s="76">
        <f aca="true" t="shared" si="9" ref="C181:I181">SUM(C182:C182)</f>
        <v>0</v>
      </c>
      <c r="D181" s="76">
        <f t="shared" si="9"/>
        <v>0</v>
      </c>
      <c r="E181" s="76">
        <f t="shared" si="9"/>
        <v>9000</v>
      </c>
      <c r="F181" s="76">
        <f t="shared" si="9"/>
        <v>0</v>
      </c>
      <c r="G181" s="76">
        <f t="shared" si="9"/>
        <v>9000</v>
      </c>
      <c r="H181" s="76">
        <f t="shared" si="9"/>
        <v>9000</v>
      </c>
      <c r="I181" s="76">
        <f t="shared" si="9"/>
        <v>0</v>
      </c>
    </row>
    <row r="182" spans="1:9" s="101" customFormat="1" ht="12.75">
      <c r="A182" s="101">
        <v>1</v>
      </c>
      <c r="B182" s="102" t="s">
        <v>150</v>
      </c>
      <c r="C182" s="95" t="s">
        <v>27</v>
      </c>
      <c r="D182" s="103"/>
      <c r="E182" s="146">
        <v>9000</v>
      </c>
      <c r="F182" s="144"/>
      <c r="G182" s="55">
        <f>E182+F182</f>
        <v>9000</v>
      </c>
      <c r="H182" s="55">
        <v>9000</v>
      </c>
      <c r="I182" s="104"/>
    </row>
    <row r="183" spans="1:9" ht="12.75">
      <c r="A183" s="99"/>
      <c r="B183" s="100" t="s">
        <v>151</v>
      </c>
      <c r="C183" s="105">
        <f aca="true" t="shared" si="10" ref="C183:I183">SUM(C184:C187)</f>
        <v>0</v>
      </c>
      <c r="D183" s="105">
        <f t="shared" si="10"/>
        <v>0</v>
      </c>
      <c r="E183" s="105">
        <f t="shared" si="10"/>
        <v>218000</v>
      </c>
      <c r="F183" s="105">
        <f t="shared" si="10"/>
        <v>0</v>
      </c>
      <c r="G183" s="105">
        <f t="shared" si="10"/>
        <v>218000</v>
      </c>
      <c r="H183" s="105">
        <f t="shared" si="10"/>
        <v>218000</v>
      </c>
      <c r="I183" s="105">
        <f t="shared" si="10"/>
        <v>0</v>
      </c>
    </row>
    <row r="184" spans="1:9" ht="25.5">
      <c r="A184" s="63" t="s">
        <v>67</v>
      </c>
      <c r="B184" s="35" t="s">
        <v>152</v>
      </c>
      <c r="C184" s="65" t="s">
        <v>27</v>
      </c>
      <c r="D184" s="24" t="s">
        <v>153</v>
      </c>
      <c r="E184" s="136">
        <v>138000</v>
      </c>
      <c r="F184" s="136"/>
      <c r="G184" s="26">
        <f>E184+F184</f>
        <v>138000</v>
      </c>
      <c r="H184" s="26">
        <v>138000</v>
      </c>
      <c r="I184" s="55"/>
    </row>
    <row r="185" spans="1:9" ht="12.75">
      <c r="A185" s="63" t="s">
        <v>71</v>
      </c>
      <c r="B185" s="35" t="s">
        <v>154</v>
      </c>
      <c r="C185" s="65" t="s">
        <v>27</v>
      </c>
      <c r="D185" s="24"/>
      <c r="E185" s="136">
        <v>5000</v>
      </c>
      <c r="F185" s="136"/>
      <c r="G185" s="26">
        <f>E185+F185</f>
        <v>5000</v>
      </c>
      <c r="H185" s="67">
        <v>5000</v>
      </c>
      <c r="I185" s="55"/>
    </row>
    <row r="186" spans="1:9" ht="12.75">
      <c r="A186" s="63" t="s">
        <v>155</v>
      </c>
      <c r="B186" s="35" t="s">
        <v>156</v>
      </c>
      <c r="C186" s="65" t="s">
        <v>27</v>
      </c>
      <c r="D186" s="24"/>
      <c r="E186" s="136">
        <v>57000</v>
      </c>
      <c r="F186" s="136"/>
      <c r="G186" s="26">
        <f>E186+F186</f>
        <v>57000</v>
      </c>
      <c r="H186" s="67">
        <v>57000</v>
      </c>
      <c r="I186" s="55"/>
    </row>
    <row r="187" spans="1:9" ht="12.75">
      <c r="A187" s="63" t="s">
        <v>73</v>
      </c>
      <c r="B187" s="35" t="s">
        <v>157</v>
      </c>
      <c r="C187" s="65" t="s">
        <v>27</v>
      </c>
      <c r="D187" s="24"/>
      <c r="E187" s="136">
        <v>18000</v>
      </c>
      <c r="F187" s="136"/>
      <c r="G187" s="26">
        <f>E187+F187</f>
        <v>18000</v>
      </c>
      <c r="H187" s="67">
        <v>18000</v>
      </c>
      <c r="I187" s="55"/>
    </row>
    <row r="188" spans="1:9" ht="25.5">
      <c r="A188" s="100"/>
      <c r="B188" s="100" t="s">
        <v>263</v>
      </c>
      <c r="C188" s="100"/>
      <c r="D188" s="100"/>
      <c r="E188" s="105">
        <f>SUM(E189:E190)</f>
        <v>15000</v>
      </c>
      <c r="F188" s="105">
        <f>SUM(F189:F190)</f>
        <v>0</v>
      </c>
      <c r="G188" s="105">
        <f>SUM(G189:G190)</f>
        <v>15000</v>
      </c>
      <c r="H188" s="105">
        <f>SUM(H189:H190)</f>
        <v>15000</v>
      </c>
      <c r="I188" s="105">
        <f>SUM(I189:I190)</f>
        <v>0</v>
      </c>
    </row>
    <row r="189" spans="1:9" ht="12.75">
      <c r="A189" s="63" t="s">
        <v>67</v>
      </c>
      <c r="B189" s="35" t="s">
        <v>264</v>
      </c>
      <c r="C189" s="65" t="s">
        <v>27</v>
      </c>
      <c r="D189" s="24"/>
      <c r="E189" s="136">
        <v>6700</v>
      </c>
      <c r="F189" s="136"/>
      <c r="G189" s="26">
        <f>E189+F189</f>
        <v>6700</v>
      </c>
      <c r="H189" s="67">
        <v>6700</v>
      </c>
      <c r="I189" s="55"/>
    </row>
    <row r="190" spans="1:9" ht="12.75">
      <c r="A190" s="63" t="s">
        <v>71</v>
      </c>
      <c r="B190" s="35" t="s">
        <v>265</v>
      </c>
      <c r="C190" s="65" t="s">
        <v>27</v>
      </c>
      <c r="D190" s="24"/>
      <c r="E190" s="136">
        <v>8300</v>
      </c>
      <c r="F190" s="136"/>
      <c r="G190" s="26">
        <f>E190+F190</f>
        <v>8300</v>
      </c>
      <c r="H190" s="67">
        <v>8300</v>
      </c>
      <c r="I190" s="55"/>
    </row>
    <row r="191" spans="1:9" ht="25.5">
      <c r="A191" s="106"/>
      <c r="B191" s="107" t="s">
        <v>158</v>
      </c>
      <c r="C191" s="16"/>
      <c r="D191" s="14"/>
      <c r="E191" s="108">
        <f>E192+E194+E214</f>
        <v>913000</v>
      </c>
      <c r="F191" s="108">
        <f>F192+F194+F214</f>
        <v>0</v>
      </c>
      <c r="G191" s="108">
        <f>G192+G194+G214</f>
        <v>913000</v>
      </c>
      <c r="H191" s="108">
        <f>H192+H194+H214</f>
        <v>913000</v>
      </c>
      <c r="I191" s="108">
        <f>I192+I194+I214</f>
        <v>0</v>
      </c>
    </row>
    <row r="192" spans="1:9" s="59" customFormat="1" ht="12.75">
      <c r="A192" s="109"/>
      <c r="B192" s="109" t="s">
        <v>159</v>
      </c>
      <c r="C192" s="109"/>
      <c r="D192" s="109"/>
      <c r="E192" s="110">
        <f>E193</f>
        <v>113000</v>
      </c>
      <c r="F192" s="110">
        <f>F193</f>
        <v>0</v>
      </c>
      <c r="G192" s="110">
        <f>G193</f>
        <v>113000</v>
      </c>
      <c r="H192" s="110">
        <f>H193</f>
        <v>113000</v>
      </c>
      <c r="I192" s="110">
        <f>I193</f>
        <v>0</v>
      </c>
    </row>
    <row r="193" spans="1:9" ht="38.25">
      <c r="A193" s="35">
        <v>1</v>
      </c>
      <c r="B193" s="30" t="s">
        <v>160</v>
      </c>
      <c r="C193" s="95" t="s">
        <v>161</v>
      </c>
      <c r="D193" s="35"/>
      <c r="E193" s="26">
        <v>113000</v>
      </c>
      <c r="F193" s="26"/>
      <c r="G193" s="26">
        <f>E193+F193</f>
        <v>113000</v>
      </c>
      <c r="H193" s="111">
        <v>113000</v>
      </c>
      <c r="I193" s="112"/>
    </row>
    <row r="194" spans="1:9" s="59" customFormat="1" ht="12.75">
      <c r="A194" s="109"/>
      <c r="B194" s="109" t="s">
        <v>162</v>
      </c>
      <c r="C194" s="109"/>
      <c r="D194" s="51"/>
      <c r="E194" s="110">
        <f>E195+E197+E199+E201+E203+E205+E208+E210+E212</f>
        <v>234000</v>
      </c>
      <c r="F194" s="110">
        <f>F195+F197+F199+F201+F203+F205+F208+F210+F212</f>
        <v>0</v>
      </c>
      <c r="G194" s="110">
        <f>G195+G197+G199+G201+G203+G205+G208+G210+G212</f>
        <v>234000</v>
      </c>
      <c r="H194" s="110">
        <f>H195+H197+H199+H201+H203+H205+H208+H210+H212</f>
        <v>234000</v>
      </c>
      <c r="I194" s="110">
        <f>I195+I197+I199+I201+I203+I205+I208+I210+I212</f>
        <v>0</v>
      </c>
    </row>
    <row r="195" spans="1:9" s="59" customFormat="1" ht="12.75">
      <c r="A195" s="113"/>
      <c r="B195" s="113" t="s">
        <v>163</v>
      </c>
      <c r="C195" s="113"/>
      <c r="D195" s="113"/>
      <c r="E195" s="114">
        <f>E196</f>
        <v>40000</v>
      </c>
      <c r="F195" s="114">
        <f>F196</f>
        <v>0</v>
      </c>
      <c r="G195" s="114">
        <f>G196</f>
        <v>40000</v>
      </c>
      <c r="H195" s="114">
        <f>H196</f>
        <v>40000</v>
      </c>
      <c r="I195" s="114">
        <f>I196</f>
        <v>0</v>
      </c>
    </row>
    <row r="196" spans="1:9" ht="12.75">
      <c r="A196" s="35">
        <v>2</v>
      </c>
      <c r="B196" s="115" t="s">
        <v>164</v>
      </c>
      <c r="C196" s="95" t="s">
        <v>165</v>
      </c>
      <c r="D196" s="35"/>
      <c r="E196" s="26">
        <v>40000</v>
      </c>
      <c r="F196" s="26"/>
      <c r="G196" s="26">
        <f>E196+F196</f>
        <v>40000</v>
      </c>
      <c r="H196" s="111">
        <v>40000</v>
      </c>
      <c r="I196" s="112"/>
    </row>
    <row r="197" spans="1:9" s="59" customFormat="1" ht="21" customHeight="1">
      <c r="A197" s="113"/>
      <c r="B197" s="116" t="s">
        <v>166</v>
      </c>
      <c r="C197" s="113"/>
      <c r="D197" s="113"/>
      <c r="E197" s="114">
        <f>E198</f>
        <v>20000</v>
      </c>
      <c r="F197" s="114">
        <f>F198</f>
        <v>0</v>
      </c>
      <c r="G197" s="114">
        <f>G198</f>
        <v>20000</v>
      </c>
      <c r="H197" s="114">
        <f>H198</f>
        <v>20000</v>
      </c>
      <c r="I197" s="114">
        <f>I198</f>
        <v>0</v>
      </c>
    </row>
    <row r="198" spans="1:9" ht="12.75">
      <c r="A198" s="35">
        <v>3</v>
      </c>
      <c r="B198" s="117" t="s">
        <v>167</v>
      </c>
      <c r="C198" s="95" t="s">
        <v>165</v>
      </c>
      <c r="D198" s="35"/>
      <c r="E198" s="26">
        <v>20000</v>
      </c>
      <c r="F198" s="26"/>
      <c r="G198" s="26">
        <f>E198+F198</f>
        <v>20000</v>
      </c>
      <c r="H198" s="112">
        <v>20000</v>
      </c>
      <c r="I198" s="112"/>
    </row>
    <row r="199" spans="1:9" s="59" customFormat="1" ht="12.75">
      <c r="A199" s="113"/>
      <c r="B199" s="113" t="s">
        <v>168</v>
      </c>
      <c r="C199" s="113"/>
      <c r="D199" s="113"/>
      <c r="E199" s="114">
        <f>E200</f>
        <v>0</v>
      </c>
      <c r="F199" s="114">
        <f>F200</f>
        <v>0</v>
      </c>
      <c r="G199" s="114">
        <f>G200</f>
        <v>0</v>
      </c>
      <c r="H199" s="114">
        <f>H200</f>
        <v>0</v>
      </c>
      <c r="I199" s="114">
        <f>I200</f>
        <v>0</v>
      </c>
    </row>
    <row r="200" spans="1:9" ht="38.25">
      <c r="A200" s="35">
        <v>4</v>
      </c>
      <c r="B200" s="118" t="s">
        <v>169</v>
      </c>
      <c r="C200" s="95" t="s">
        <v>165</v>
      </c>
      <c r="D200" s="35"/>
      <c r="E200" s="26">
        <v>0</v>
      </c>
      <c r="F200" s="26"/>
      <c r="G200" s="26">
        <f>E200+F200</f>
        <v>0</v>
      </c>
      <c r="H200" s="112">
        <v>0</v>
      </c>
      <c r="I200" s="112"/>
    </row>
    <row r="201" spans="1:9" s="59" customFormat="1" ht="12.75">
      <c r="A201" s="113"/>
      <c r="B201" s="119" t="s">
        <v>170</v>
      </c>
      <c r="C201" s="113"/>
      <c r="D201" s="113"/>
      <c r="E201" s="114">
        <f>E202</f>
        <v>30000</v>
      </c>
      <c r="F201" s="114">
        <f>F202</f>
        <v>0</v>
      </c>
      <c r="G201" s="114">
        <f>G202</f>
        <v>30000</v>
      </c>
      <c r="H201" s="114">
        <f>H202</f>
        <v>30000</v>
      </c>
      <c r="I201" s="114">
        <f>I202</f>
        <v>0</v>
      </c>
    </row>
    <row r="202" spans="1:9" ht="12.75">
      <c r="A202" s="35">
        <v>5</v>
      </c>
      <c r="B202" s="120" t="s">
        <v>171</v>
      </c>
      <c r="C202" s="95" t="s">
        <v>165</v>
      </c>
      <c r="D202" s="35"/>
      <c r="E202" s="26">
        <v>30000</v>
      </c>
      <c r="F202" s="26"/>
      <c r="G202" s="26">
        <f>E202+F202</f>
        <v>30000</v>
      </c>
      <c r="H202" s="112">
        <v>30000</v>
      </c>
      <c r="I202" s="112"/>
    </row>
    <row r="203" spans="1:9" s="59" customFormat="1" ht="12.75">
      <c r="A203" s="113"/>
      <c r="B203" s="119" t="s">
        <v>172</v>
      </c>
      <c r="C203" s="113"/>
      <c r="D203" s="113"/>
      <c r="E203" s="114">
        <f>E204</f>
        <v>20000</v>
      </c>
      <c r="F203" s="114">
        <f>F204</f>
        <v>0</v>
      </c>
      <c r="G203" s="114">
        <f>G204</f>
        <v>20000</v>
      </c>
      <c r="H203" s="114">
        <f>H204</f>
        <v>20000</v>
      </c>
      <c r="I203" s="114">
        <f>I204</f>
        <v>0</v>
      </c>
    </row>
    <row r="204" spans="1:9" ht="12.75">
      <c r="A204" s="35">
        <v>6</v>
      </c>
      <c r="B204" s="121" t="s">
        <v>173</v>
      </c>
      <c r="C204" s="95" t="s">
        <v>165</v>
      </c>
      <c r="D204" s="35"/>
      <c r="E204" s="26">
        <v>20000</v>
      </c>
      <c r="F204" s="26"/>
      <c r="G204" s="26">
        <f>E204+F204</f>
        <v>20000</v>
      </c>
      <c r="H204" s="112">
        <v>20000</v>
      </c>
      <c r="I204" s="112"/>
    </row>
    <row r="205" spans="1:9" s="59" customFormat="1" ht="15.75" customHeight="1">
      <c r="A205" s="113"/>
      <c r="B205" s="122" t="s">
        <v>174</v>
      </c>
      <c r="C205" s="113"/>
      <c r="D205" s="113"/>
      <c r="E205" s="114">
        <f>E206+E207</f>
        <v>14000</v>
      </c>
      <c r="F205" s="114">
        <f>F206+F207</f>
        <v>0</v>
      </c>
      <c r="G205" s="114">
        <f>G206+G207</f>
        <v>14000</v>
      </c>
      <c r="H205" s="114">
        <f>H206+H207</f>
        <v>14000</v>
      </c>
      <c r="I205" s="114">
        <f>I206+I207</f>
        <v>0</v>
      </c>
    </row>
    <row r="206" spans="1:9" ht="12.75">
      <c r="A206" s="35">
        <v>7</v>
      </c>
      <c r="B206" s="123" t="s">
        <v>175</v>
      </c>
      <c r="C206" s="95" t="s">
        <v>165</v>
      </c>
      <c r="D206" s="35"/>
      <c r="E206" s="26">
        <v>8000</v>
      </c>
      <c r="F206" s="26"/>
      <c r="G206" s="26">
        <f>E206+F206</f>
        <v>8000</v>
      </c>
      <c r="H206" s="112">
        <v>8000</v>
      </c>
      <c r="I206" s="112"/>
    </row>
    <row r="207" spans="1:9" ht="12.75">
      <c r="A207" s="35">
        <v>8</v>
      </c>
      <c r="B207" s="123" t="s">
        <v>176</v>
      </c>
      <c r="C207" s="95" t="s">
        <v>165</v>
      </c>
      <c r="D207" s="35"/>
      <c r="E207" s="26">
        <v>6000</v>
      </c>
      <c r="F207" s="26"/>
      <c r="G207" s="26">
        <f>E207+F207</f>
        <v>6000</v>
      </c>
      <c r="H207" s="112">
        <v>6000</v>
      </c>
      <c r="I207" s="112"/>
    </row>
    <row r="208" spans="1:9" s="59" customFormat="1" ht="12.75">
      <c r="A208" s="113"/>
      <c r="B208" s="124" t="s">
        <v>177</v>
      </c>
      <c r="C208" s="113"/>
      <c r="D208" s="113"/>
      <c r="E208" s="114">
        <f>F208+G208</f>
        <v>45000</v>
      </c>
      <c r="F208" s="114"/>
      <c r="G208" s="114">
        <f>H208+I208</f>
        <v>45000</v>
      </c>
      <c r="H208" s="114">
        <f>H209</f>
        <v>45000</v>
      </c>
      <c r="I208" s="114">
        <f>I209</f>
        <v>0</v>
      </c>
    </row>
    <row r="209" spans="1:9" ht="12.75">
      <c r="A209" s="35">
        <v>9</v>
      </c>
      <c r="B209" s="123" t="s">
        <v>178</v>
      </c>
      <c r="C209" s="95" t="s">
        <v>165</v>
      </c>
      <c r="D209" s="35"/>
      <c r="E209" s="26">
        <v>45000</v>
      </c>
      <c r="F209" s="26"/>
      <c r="G209" s="26">
        <f>E209+F209</f>
        <v>45000</v>
      </c>
      <c r="H209" s="112">
        <v>45000</v>
      </c>
      <c r="I209" s="112"/>
    </row>
    <row r="210" spans="1:9" ht="12.75">
      <c r="A210" s="125"/>
      <c r="B210" s="124" t="s">
        <v>179</v>
      </c>
      <c r="C210" s="125"/>
      <c r="D210" s="125"/>
      <c r="E210" s="114">
        <f>E211</f>
        <v>60000</v>
      </c>
      <c r="F210" s="114">
        <f>F211</f>
        <v>0</v>
      </c>
      <c r="G210" s="114">
        <f>G211</f>
        <v>60000</v>
      </c>
      <c r="H210" s="114">
        <f>H211</f>
        <v>60000</v>
      </c>
      <c r="I210" s="126">
        <f>I211</f>
        <v>0</v>
      </c>
    </row>
    <row r="211" spans="1:9" ht="38.25">
      <c r="A211" s="127">
        <v>10</v>
      </c>
      <c r="B211" s="123" t="s">
        <v>180</v>
      </c>
      <c r="C211" s="95" t="s">
        <v>165</v>
      </c>
      <c r="D211" s="35"/>
      <c r="E211" s="26">
        <v>60000</v>
      </c>
      <c r="F211" s="26"/>
      <c r="G211" s="26">
        <f>E211+F211</f>
        <v>60000</v>
      </c>
      <c r="H211" s="112">
        <v>60000</v>
      </c>
      <c r="I211" s="112"/>
    </row>
    <row r="212" spans="1:9" ht="12.75">
      <c r="A212" s="113"/>
      <c r="B212" s="122" t="s">
        <v>181</v>
      </c>
      <c r="C212" s="113"/>
      <c r="D212" s="113"/>
      <c r="E212" s="114">
        <f>E213</f>
        <v>5000</v>
      </c>
      <c r="F212" s="114">
        <f>F213</f>
        <v>0</v>
      </c>
      <c r="G212" s="114">
        <f>G213</f>
        <v>5000</v>
      </c>
      <c r="H212" s="114">
        <f>H213</f>
        <v>5000</v>
      </c>
      <c r="I212" s="114">
        <f>I213</f>
        <v>0</v>
      </c>
    </row>
    <row r="213" spans="1:9" ht="12.75">
      <c r="A213" s="35">
        <v>11</v>
      </c>
      <c r="B213" s="123" t="s">
        <v>182</v>
      </c>
      <c r="C213" s="95" t="s">
        <v>165</v>
      </c>
      <c r="D213" s="35"/>
      <c r="E213" s="26">
        <v>5000</v>
      </c>
      <c r="F213" s="26"/>
      <c r="G213" s="26">
        <f>E213+F213</f>
        <v>5000</v>
      </c>
      <c r="H213" s="112">
        <v>5000</v>
      </c>
      <c r="I213" s="112"/>
    </row>
    <row r="214" spans="1:9" ht="12.75">
      <c r="A214" s="109"/>
      <c r="B214" s="109" t="s">
        <v>183</v>
      </c>
      <c r="C214" s="109"/>
      <c r="D214" s="109"/>
      <c r="E214" s="110">
        <f>E215+E217+E219+E221+E225+E227+E229+E223</f>
        <v>566000</v>
      </c>
      <c r="F214" s="110">
        <f>F215+F217+F219+F221+F225+F227+F229+F223</f>
        <v>0</v>
      </c>
      <c r="G214" s="110">
        <f>G215+G217+G219+G221+G225+G227+G229+G223</f>
        <v>566000</v>
      </c>
      <c r="H214" s="110">
        <f>H215+H217+H219+H221+H225+H227+H229+H223</f>
        <v>566000</v>
      </c>
      <c r="I214" s="110">
        <f>I215+I217+I219+I221+I225+I227+I229+I223</f>
        <v>0</v>
      </c>
    </row>
    <row r="215" spans="1:9" s="59" customFormat="1" ht="12.75">
      <c r="A215" s="113"/>
      <c r="B215" s="113" t="s">
        <v>184</v>
      </c>
      <c r="C215" s="113"/>
      <c r="D215" s="113"/>
      <c r="E215" s="114">
        <f>F215+G215</f>
        <v>460500</v>
      </c>
      <c r="F215" s="114"/>
      <c r="G215" s="114">
        <f aca="true" t="shared" si="11" ref="G215:G223">H215+I215</f>
        <v>460500</v>
      </c>
      <c r="H215" s="114">
        <f>H216</f>
        <v>460500</v>
      </c>
      <c r="I215" s="114">
        <f>I216</f>
        <v>0</v>
      </c>
    </row>
    <row r="216" spans="1:9" ht="12.75">
      <c r="A216" s="35">
        <v>12</v>
      </c>
      <c r="B216" s="30" t="s">
        <v>185</v>
      </c>
      <c r="C216" s="95" t="s">
        <v>186</v>
      </c>
      <c r="D216" s="35"/>
      <c r="E216" s="26">
        <v>460500</v>
      </c>
      <c r="F216" s="26"/>
      <c r="G216" s="26">
        <f>E216+F216</f>
        <v>460500</v>
      </c>
      <c r="H216" s="112">
        <v>460500</v>
      </c>
      <c r="I216" s="112"/>
    </row>
    <row r="217" spans="1:9" s="59" customFormat="1" ht="12.75">
      <c r="A217" s="113"/>
      <c r="B217" s="113" t="s">
        <v>187</v>
      </c>
      <c r="C217" s="113"/>
      <c r="D217" s="113"/>
      <c r="E217" s="114">
        <f>F217+G217</f>
        <v>8000</v>
      </c>
      <c r="F217" s="114"/>
      <c r="G217" s="114">
        <f t="shared" si="11"/>
        <v>8000</v>
      </c>
      <c r="H217" s="114">
        <f>H218</f>
        <v>8000</v>
      </c>
      <c r="I217" s="114">
        <f>I218</f>
        <v>0</v>
      </c>
    </row>
    <row r="218" spans="1:9" ht="12.75">
      <c r="A218" s="35">
        <v>13</v>
      </c>
      <c r="B218" s="30" t="s">
        <v>188</v>
      </c>
      <c r="C218" s="95" t="s">
        <v>186</v>
      </c>
      <c r="D218" s="35"/>
      <c r="E218" s="26">
        <v>8000</v>
      </c>
      <c r="F218" s="26"/>
      <c r="G218" s="26">
        <f>E218+F218</f>
        <v>8000</v>
      </c>
      <c r="H218" s="112">
        <v>8000</v>
      </c>
      <c r="I218" s="112"/>
    </row>
    <row r="219" spans="1:9" s="59" customFormat="1" ht="12.75">
      <c r="A219" s="113"/>
      <c r="B219" s="113" t="s">
        <v>189</v>
      </c>
      <c r="C219" s="113"/>
      <c r="D219" s="113"/>
      <c r="E219" s="114">
        <f>F219+G219</f>
        <v>8000</v>
      </c>
      <c r="F219" s="114"/>
      <c r="G219" s="114">
        <f t="shared" si="11"/>
        <v>8000</v>
      </c>
      <c r="H219" s="114">
        <f>SUM(H220:H220)</f>
        <v>8000</v>
      </c>
      <c r="I219" s="114">
        <f>SUM(I220:I220)</f>
        <v>0</v>
      </c>
    </row>
    <row r="220" spans="1:9" ht="12.75">
      <c r="A220" s="35">
        <v>14</v>
      </c>
      <c r="B220" s="30" t="s">
        <v>190</v>
      </c>
      <c r="C220" s="95" t="s">
        <v>186</v>
      </c>
      <c r="D220" s="35"/>
      <c r="E220" s="26">
        <v>8000</v>
      </c>
      <c r="F220" s="26"/>
      <c r="G220" s="26">
        <f>E220+F220</f>
        <v>8000</v>
      </c>
      <c r="H220" s="112">
        <v>8000</v>
      </c>
      <c r="I220" s="112"/>
    </row>
    <row r="221" spans="1:9" s="59" customFormat="1" ht="12.75">
      <c r="A221" s="113"/>
      <c r="B221" s="113" t="s">
        <v>191</v>
      </c>
      <c r="C221" s="113"/>
      <c r="D221" s="113"/>
      <c r="E221" s="114">
        <f>F221+G221</f>
        <v>8000</v>
      </c>
      <c r="F221" s="114"/>
      <c r="G221" s="114">
        <f t="shared" si="11"/>
        <v>8000</v>
      </c>
      <c r="H221" s="114">
        <f>SUM(H222:H222)</f>
        <v>8000</v>
      </c>
      <c r="I221" s="114">
        <f>SUM(I222:I222)</f>
        <v>0</v>
      </c>
    </row>
    <row r="222" spans="1:9" ht="12.75">
      <c r="A222" s="35">
        <v>15</v>
      </c>
      <c r="B222" s="115" t="s">
        <v>192</v>
      </c>
      <c r="C222" s="95" t="s">
        <v>186</v>
      </c>
      <c r="D222" s="35"/>
      <c r="E222" s="26">
        <v>8000</v>
      </c>
      <c r="F222" s="26"/>
      <c r="G222" s="26">
        <f>E222+F222</f>
        <v>8000</v>
      </c>
      <c r="H222" s="112">
        <v>8000</v>
      </c>
      <c r="I222" s="112"/>
    </row>
    <row r="223" spans="1:9" s="59" customFormat="1" ht="12.75">
      <c r="A223" s="113"/>
      <c r="B223" s="116" t="s">
        <v>193</v>
      </c>
      <c r="C223" s="113"/>
      <c r="D223" s="113"/>
      <c r="E223" s="114">
        <f>F223+G223</f>
        <v>20000</v>
      </c>
      <c r="F223" s="114"/>
      <c r="G223" s="114">
        <f t="shared" si="11"/>
        <v>20000</v>
      </c>
      <c r="H223" s="114">
        <f>SUM(H224:H224)</f>
        <v>20000</v>
      </c>
      <c r="I223" s="114">
        <f>SUM(I224:I224)</f>
        <v>0</v>
      </c>
    </row>
    <row r="224" spans="1:9" ht="12.75">
      <c r="A224" s="35">
        <v>16</v>
      </c>
      <c r="B224" s="121" t="s">
        <v>194</v>
      </c>
      <c r="C224" s="95" t="s">
        <v>186</v>
      </c>
      <c r="D224" s="35"/>
      <c r="E224" s="26">
        <v>20000</v>
      </c>
      <c r="F224" s="26"/>
      <c r="G224" s="26">
        <f>E224+F224</f>
        <v>20000</v>
      </c>
      <c r="H224" s="112">
        <v>20000</v>
      </c>
      <c r="I224" s="112"/>
    </row>
    <row r="225" spans="1:215" s="113" customFormat="1" ht="12.75">
      <c r="A225" s="128"/>
      <c r="B225" s="113" t="s">
        <v>195</v>
      </c>
      <c r="E225" s="114">
        <f>F225+G225</f>
        <v>6000</v>
      </c>
      <c r="F225" s="114"/>
      <c r="G225" s="114">
        <f>H225+I225</f>
        <v>6000</v>
      </c>
      <c r="H225" s="114">
        <f>H226</f>
        <v>6000</v>
      </c>
      <c r="I225" s="114">
        <f>I226</f>
        <v>0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</row>
    <row r="226" spans="1:215" s="132" customFormat="1" ht="12.75">
      <c r="A226" s="56">
        <v>17</v>
      </c>
      <c r="B226" s="129" t="s">
        <v>196</v>
      </c>
      <c r="C226" s="95" t="s">
        <v>186</v>
      </c>
      <c r="D226" s="130"/>
      <c r="E226" s="145">
        <v>6000</v>
      </c>
      <c r="F226" s="147"/>
      <c r="G226" s="26">
        <f>E226+F226</f>
        <v>6000</v>
      </c>
      <c r="H226" s="26">
        <v>6000</v>
      </c>
      <c r="I226" s="131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  <c r="FJ226" s="59"/>
      <c r="FK226" s="59"/>
      <c r="FL226" s="59"/>
      <c r="FM226" s="59"/>
      <c r="FN226" s="59"/>
      <c r="FO226" s="59"/>
      <c r="FP226" s="59"/>
      <c r="FQ226" s="59"/>
      <c r="FR226" s="59"/>
      <c r="FS226" s="59"/>
      <c r="FT226" s="59"/>
      <c r="FU226" s="59"/>
      <c r="FV226" s="59"/>
      <c r="FW226" s="59"/>
      <c r="FX226" s="59"/>
      <c r="FY226" s="59"/>
      <c r="FZ226" s="59"/>
      <c r="GA226" s="59"/>
      <c r="GB226" s="59"/>
      <c r="GC226" s="59"/>
      <c r="GD226" s="59"/>
      <c r="GE226" s="59"/>
      <c r="GF226" s="59"/>
      <c r="GG226" s="59"/>
      <c r="GH226" s="59"/>
      <c r="GI226" s="59"/>
      <c r="GJ226" s="59"/>
      <c r="GK226" s="59"/>
      <c r="GL226" s="59"/>
      <c r="GM226" s="59"/>
      <c r="GN226" s="59"/>
      <c r="GO226" s="59"/>
      <c r="GP226" s="59"/>
      <c r="GQ226" s="59"/>
      <c r="GR226" s="59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</row>
    <row r="227" spans="1:215" s="113" customFormat="1" ht="12.75">
      <c r="A227" s="128"/>
      <c r="B227" s="113" t="s">
        <v>181</v>
      </c>
      <c r="E227" s="114">
        <f>F227+G227</f>
        <v>2500</v>
      </c>
      <c r="F227" s="114"/>
      <c r="G227" s="114">
        <f>H227+I227</f>
        <v>2500</v>
      </c>
      <c r="H227" s="114">
        <f>H228</f>
        <v>2500</v>
      </c>
      <c r="I227" s="114">
        <f>I228</f>
        <v>0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59"/>
      <c r="GT227" s="59"/>
      <c r="GU227" s="59"/>
      <c r="GV227" s="59"/>
      <c r="GW227" s="59"/>
      <c r="GX227" s="59"/>
      <c r="GY227" s="59"/>
      <c r="GZ227" s="59"/>
      <c r="HA227" s="59"/>
      <c r="HB227" s="59"/>
      <c r="HC227" s="59"/>
      <c r="HD227" s="59"/>
      <c r="HE227" s="59"/>
      <c r="HF227" s="59"/>
      <c r="HG227" s="59"/>
    </row>
    <row r="228" spans="1:215" s="132" customFormat="1" ht="12.75">
      <c r="A228" s="56">
        <v>18</v>
      </c>
      <c r="B228" s="129" t="s">
        <v>197</v>
      </c>
      <c r="C228" s="95" t="s">
        <v>186</v>
      </c>
      <c r="D228" s="130"/>
      <c r="E228" s="145">
        <v>2500</v>
      </c>
      <c r="F228" s="147"/>
      <c r="G228" s="26">
        <f>E228+F228</f>
        <v>2500</v>
      </c>
      <c r="H228" s="26">
        <v>2500</v>
      </c>
      <c r="I228" s="131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</row>
    <row r="229" spans="1:215" s="132" customFormat="1" ht="12.75">
      <c r="A229" s="128"/>
      <c r="B229" s="113" t="s">
        <v>198</v>
      </c>
      <c r="C229" s="114"/>
      <c r="D229" s="114" t="e">
        <f>SUM(#REF!)</f>
        <v>#REF!</v>
      </c>
      <c r="E229" s="114">
        <f>SUM(E230:E231)</f>
        <v>53000</v>
      </c>
      <c r="F229" s="114">
        <f>SUM(F230:F231)</f>
        <v>0</v>
      </c>
      <c r="G229" s="114">
        <f>SUM(G230:G231)</f>
        <v>53000</v>
      </c>
      <c r="H229" s="114">
        <f>SUM(H230:H231)</f>
        <v>53000</v>
      </c>
      <c r="I229" s="114">
        <f>SUM(I230:I231)</f>
        <v>0</v>
      </c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</row>
    <row r="230" spans="1:215" s="132" customFormat="1" ht="12.75">
      <c r="A230" s="56">
        <v>21</v>
      </c>
      <c r="B230" s="149" t="s">
        <v>262</v>
      </c>
      <c r="C230" s="95" t="s">
        <v>186</v>
      </c>
      <c r="D230" s="150"/>
      <c r="E230" s="151">
        <v>46500</v>
      </c>
      <c r="F230" s="151"/>
      <c r="G230" s="26">
        <f>E230+F230</f>
        <v>46500</v>
      </c>
      <c r="H230" s="152">
        <v>46500</v>
      </c>
      <c r="I230" s="153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</row>
    <row r="231" spans="1:215" s="132" customFormat="1" ht="12.75">
      <c r="A231" s="56">
        <v>22</v>
      </c>
      <c r="B231" s="149" t="s">
        <v>241</v>
      </c>
      <c r="C231" s="95" t="s">
        <v>186</v>
      </c>
      <c r="D231" s="150"/>
      <c r="E231" s="151">
        <v>6500</v>
      </c>
      <c r="F231" s="151"/>
      <c r="G231" s="26">
        <f>E231+F231</f>
        <v>6500</v>
      </c>
      <c r="H231" s="152">
        <v>6500</v>
      </c>
      <c r="I231" s="153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</row>
    <row r="232" spans="1:9" ht="12.75">
      <c r="A232" s="133" t="s">
        <v>199</v>
      </c>
      <c r="B232" s="134" t="s">
        <v>200</v>
      </c>
      <c r="C232" s="134"/>
      <c r="D232" s="134"/>
      <c r="E232" s="148">
        <f>SUM(E233:E258)</f>
        <v>10599000</v>
      </c>
      <c r="F232" s="148">
        <f>SUM(F233:F258)</f>
        <v>0</v>
      </c>
      <c r="G232" s="148">
        <f>SUM(G233:G258)</f>
        <v>10599000</v>
      </c>
      <c r="H232" s="148">
        <f>SUM(H233:H258)</f>
        <v>10366000</v>
      </c>
      <c r="I232" s="148">
        <f>SUM(I233:I258)</f>
        <v>233000</v>
      </c>
    </row>
    <row r="233" spans="1:9" ht="12.75">
      <c r="A233" s="24">
        <v>1</v>
      </c>
      <c r="B233" s="135" t="s">
        <v>201</v>
      </c>
      <c r="C233" s="25" t="s">
        <v>40</v>
      </c>
      <c r="D233" s="24"/>
      <c r="E233" s="136">
        <v>511000</v>
      </c>
      <c r="F233" s="136"/>
      <c r="G233" s="39">
        <f>E233+F233</f>
        <v>511000</v>
      </c>
      <c r="H233" s="39">
        <v>511000</v>
      </c>
      <c r="I233" s="39"/>
    </row>
    <row r="234" spans="1:9" ht="25.5">
      <c r="A234" s="24">
        <v>2</v>
      </c>
      <c r="B234" s="135" t="s">
        <v>202</v>
      </c>
      <c r="C234" s="25" t="s">
        <v>40</v>
      </c>
      <c r="D234" s="24"/>
      <c r="E234" s="136">
        <v>926000</v>
      </c>
      <c r="F234" s="136"/>
      <c r="G234" s="39">
        <f aca="true" t="shared" si="12" ref="G234:G258">E234+F234</f>
        <v>926000</v>
      </c>
      <c r="H234" s="39">
        <v>926000</v>
      </c>
      <c r="I234" s="39"/>
    </row>
    <row r="235" spans="1:9" ht="25.5">
      <c r="A235" s="24">
        <v>3</v>
      </c>
      <c r="B235" s="135" t="s">
        <v>203</v>
      </c>
      <c r="C235" s="25" t="s">
        <v>40</v>
      </c>
      <c r="D235" s="24"/>
      <c r="E235" s="136">
        <v>128000</v>
      </c>
      <c r="F235" s="136"/>
      <c r="G235" s="39">
        <f t="shared" si="12"/>
        <v>128000</v>
      </c>
      <c r="H235" s="39">
        <v>128000</v>
      </c>
      <c r="I235" s="39"/>
    </row>
    <row r="236" spans="1:9" ht="25.5">
      <c r="A236" s="24">
        <v>4</v>
      </c>
      <c r="B236" s="135" t="s">
        <v>204</v>
      </c>
      <c r="C236" s="25" t="s">
        <v>40</v>
      </c>
      <c r="D236" s="24"/>
      <c r="E236" s="136">
        <v>2107000</v>
      </c>
      <c r="F236" s="136"/>
      <c r="G236" s="39">
        <f t="shared" si="12"/>
        <v>2107000</v>
      </c>
      <c r="H236" s="39">
        <v>2107000</v>
      </c>
      <c r="I236" s="39"/>
    </row>
    <row r="237" spans="1:9" ht="12.75">
      <c r="A237" s="24">
        <v>5</v>
      </c>
      <c r="B237" s="135" t="s">
        <v>205</v>
      </c>
      <c r="C237" s="25" t="s">
        <v>40</v>
      </c>
      <c r="D237" s="24"/>
      <c r="E237" s="136">
        <v>193000</v>
      </c>
      <c r="F237" s="136"/>
      <c r="G237" s="39">
        <f t="shared" si="12"/>
        <v>193000</v>
      </c>
      <c r="H237" s="39">
        <v>193000</v>
      </c>
      <c r="I237" s="39"/>
    </row>
    <row r="238" spans="1:9" ht="12.75">
      <c r="A238" s="24">
        <v>6</v>
      </c>
      <c r="B238" s="135" t="s">
        <v>206</v>
      </c>
      <c r="C238" s="25" t="s">
        <v>40</v>
      </c>
      <c r="D238" s="24"/>
      <c r="E238" s="136">
        <v>1128000</v>
      </c>
      <c r="F238" s="136"/>
      <c r="G238" s="39">
        <f t="shared" si="12"/>
        <v>1128000</v>
      </c>
      <c r="H238" s="39">
        <v>1128000</v>
      </c>
      <c r="I238" s="39"/>
    </row>
    <row r="239" spans="1:9" ht="12.75">
      <c r="A239" s="24">
        <v>7</v>
      </c>
      <c r="B239" s="135" t="s">
        <v>207</v>
      </c>
      <c r="C239" s="25" t="s">
        <v>40</v>
      </c>
      <c r="D239" s="24"/>
      <c r="E239" s="136">
        <v>4252000</v>
      </c>
      <c r="F239" s="136"/>
      <c r="G239" s="39">
        <f t="shared" si="12"/>
        <v>4252000</v>
      </c>
      <c r="H239" s="39">
        <v>4252000</v>
      </c>
      <c r="I239" s="39"/>
    </row>
    <row r="240" spans="1:9" ht="12.75">
      <c r="A240" s="24">
        <v>8</v>
      </c>
      <c r="B240" s="135" t="s">
        <v>208</v>
      </c>
      <c r="C240" s="25" t="s">
        <v>40</v>
      </c>
      <c r="D240" s="24"/>
      <c r="E240" s="136">
        <v>340000</v>
      </c>
      <c r="F240" s="136"/>
      <c r="G240" s="39">
        <f t="shared" si="12"/>
        <v>340000</v>
      </c>
      <c r="H240" s="39">
        <v>340000</v>
      </c>
      <c r="I240" s="39"/>
    </row>
    <row r="241" spans="1:9" ht="12.75">
      <c r="A241" s="24">
        <v>10</v>
      </c>
      <c r="B241" s="135" t="s">
        <v>209</v>
      </c>
      <c r="C241" s="25" t="s">
        <v>40</v>
      </c>
      <c r="D241" s="24"/>
      <c r="E241" s="136">
        <v>300000</v>
      </c>
      <c r="F241" s="136"/>
      <c r="G241" s="39">
        <f t="shared" si="12"/>
        <v>300000</v>
      </c>
      <c r="H241" s="39">
        <v>300000</v>
      </c>
      <c r="I241" s="39"/>
    </row>
    <row r="242" spans="1:9" ht="12.75">
      <c r="A242" s="24">
        <v>11</v>
      </c>
      <c r="B242" s="135" t="s">
        <v>210</v>
      </c>
      <c r="C242" s="25" t="s">
        <v>40</v>
      </c>
      <c r="D242" s="24"/>
      <c r="E242" s="136">
        <v>75000</v>
      </c>
      <c r="F242" s="136"/>
      <c r="G242" s="39">
        <f t="shared" si="12"/>
        <v>75000</v>
      </c>
      <c r="H242" s="39">
        <v>75000</v>
      </c>
      <c r="I242" s="39"/>
    </row>
    <row r="243" spans="1:9" ht="12.75">
      <c r="A243" s="24">
        <v>12</v>
      </c>
      <c r="B243" s="135" t="s">
        <v>211</v>
      </c>
      <c r="C243" s="25" t="s">
        <v>40</v>
      </c>
      <c r="D243" s="24"/>
      <c r="E243" s="136">
        <v>90000</v>
      </c>
      <c r="F243" s="136"/>
      <c r="G243" s="39">
        <f t="shared" si="12"/>
        <v>90000</v>
      </c>
      <c r="H243" s="39">
        <v>90000</v>
      </c>
      <c r="I243" s="39"/>
    </row>
    <row r="244" spans="1:9" ht="12.75">
      <c r="A244" s="24">
        <v>13</v>
      </c>
      <c r="B244" s="135" t="s">
        <v>212</v>
      </c>
      <c r="C244" s="25" t="s">
        <v>40</v>
      </c>
      <c r="D244" s="24"/>
      <c r="E244" s="136">
        <v>55000</v>
      </c>
      <c r="F244" s="136"/>
      <c r="G244" s="39">
        <f t="shared" si="12"/>
        <v>55000</v>
      </c>
      <c r="H244" s="39">
        <v>55000</v>
      </c>
      <c r="I244" s="39"/>
    </row>
    <row r="245" spans="1:9" ht="12.75">
      <c r="A245" s="24">
        <v>14</v>
      </c>
      <c r="B245" s="135" t="s">
        <v>213</v>
      </c>
      <c r="C245" s="25" t="s">
        <v>40</v>
      </c>
      <c r="D245" s="24"/>
      <c r="E245" s="136">
        <v>5000</v>
      </c>
      <c r="F245" s="136"/>
      <c r="G245" s="39">
        <f t="shared" si="12"/>
        <v>5000</v>
      </c>
      <c r="H245" s="39">
        <v>5000</v>
      </c>
      <c r="I245" s="39"/>
    </row>
    <row r="246" spans="1:9" ht="12.75">
      <c r="A246" s="24">
        <v>15</v>
      </c>
      <c r="B246" s="135" t="s">
        <v>214</v>
      </c>
      <c r="C246" s="25" t="s">
        <v>40</v>
      </c>
      <c r="D246" s="24"/>
      <c r="E246" s="136">
        <v>12000</v>
      </c>
      <c r="F246" s="136"/>
      <c r="G246" s="39">
        <f t="shared" si="12"/>
        <v>12000</v>
      </c>
      <c r="H246" s="39">
        <v>12000</v>
      </c>
      <c r="I246" s="39"/>
    </row>
    <row r="247" spans="1:9" ht="12.75">
      <c r="A247" s="24">
        <v>16</v>
      </c>
      <c r="B247" s="135" t="s">
        <v>215</v>
      </c>
      <c r="C247" s="25" t="s">
        <v>40</v>
      </c>
      <c r="D247" s="24"/>
      <c r="E247" s="136">
        <v>42000</v>
      </c>
      <c r="F247" s="136"/>
      <c r="G247" s="39">
        <f t="shared" si="12"/>
        <v>42000</v>
      </c>
      <c r="H247" s="39"/>
      <c r="I247" s="39">
        <v>42000</v>
      </c>
    </row>
    <row r="248" spans="1:9" ht="12.75">
      <c r="A248" s="24">
        <v>17</v>
      </c>
      <c r="B248" s="135" t="s">
        <v>216</v>
      </c>
      <c r="C248" s="25" t="s">
        <v>40</v>
      </c>
      <c r="D248" s="24"/>
      <c r="E248" s="136">
        <v>30000</v>
      </c>
      <c r="F248" s="136"/>
      <c r="G248" s="39">
        <f t="shared" si="12"/>
        <v>30000</v>
      </c>
      <c r="H248" s="39"/>
      <c r="I248" s="39">
        <v>30000</v>
      </c>
    </row>
    <row r="249" spans="1:9" ht="12.75">
      <c r="A249" s="24">
        <v>18</v>
      </c>
      <c r="B249" s="135" t="s">
        <v>217</v>
      </c>
      <c r="C249" s="25" t="s">
        <v>40</v>
      </c>
      <c r="D249" s="24"/>
      <c r="E249" s="136">
        <v>13000</v>
      </c>
      <c r="F249" s="136"/>
      <c r="G249" s="39">
        <f t="shared" si="12"/>
        <v>13000</v>
      </c>
      <c r="H249" s="39"/>
      <c r="I249" s="39">
        <v>13000</v>
      </c>
    </row>
    <row r="250" spans="1:9" ht="12.75">
      <c r="A250" s="24">
        <v>19</v>
      </c>
      <c r="B250" s="135" t="s">
        <v>218</v>
      </c>
      <c r="C250" s="25" t="s">
        <v>40</v>
      </c>
      <c r="D250" s="24"/>
      <c r="E250" s="136">
        <v>4000</v>
      </c>
      <c r="F250" s="136"/>
      <c r="G250" s="39">
        <f t="shared" si="12"/>
        <v>4000</v>
      </c>
      <c r="H250" s="39">
        <v>4000</v>
      </c>
      <c r="I250" s="39"/>
    </row>
    <row r="251" spans="1:9" ht="12.75">
      <c r="A251" s="24">
        <v>20</v>
      </c>
      <c r="B251" s="135" t="s">
        <v>219</v>
      </c>
      <c r="C251" s="25" t="s">
        <v>40</v>
      </c>
      <c r="D251" s="24"/>
      <c r="E251" s="136">
        <v>6000</v>
      </c>
      <c r="F251" s="136"/>
      <c r="G251" s="39">
        <f t="shared" si="12"/>
        <v>6000</v>
      </c>
      <c r="H251" s="39">
        <v>6000</v>
      </c>
      <c r="I251" s="39"/>
    </row>
    <row r="252" spans="1:9" ht="12.75">
      <c r="A252" s="24">
        <v>21</v>
      </c>
      <c r="B252" s="129" t="s">
        <v>220</v>
      </c>
      <c r="C252" s="25" t="s">
        <v>40</v>
      </c>
      <c r="D252" s="24"/>
      <c r="E252" s="136">
        <v>79000</v>
      </c>
      <c r="F252" s="136"/>
      <c r="G252" s="39">
        <f t="shared" si="12"/>
        <v>79000</v>
      </c>
      <c r="H252" s="39">
        <v>79000</v>
      </c>
      <c r="I252" s="39"/>
    </row>
    <row r="253" spans="1:9" ht="12.75">
      <c r="A253" s="24">
        <v>22</v>
      </c>
      <c r="B253" s="129" t="s">
        <v>221</v>
      </c>
      <c r="C253" s="25" t="s">
        <v>40</v>
      </c>
      <c r="D253" s="24"/>
      <c r="E253" s="136">
        <v>5000</v>
      </c>
      <c r="F253" s="136"/>
      <c r="G253" s="39">
        <f t="shared" si="12"/>
        <v>5000</v>
      </c>
      <c r="H253" s="39">
        <v>5000</v>
      </c>
      <c r="I253" s="39"/>
    </row>
    <row r="254" spans="1:9" ht="12.75">
      <c r="A254" s="24">
        <v>23</v>
      </c>
      <c r="B254" s="129" t="s">
        <v>222</v>
      </c>
      <c r="C254" s="25" t="s">
        <v>40</v>
      </c>
      <c r="D254" s="24"/>
      <c r="E254" s="136">
        <v>20000</v>
      </c>
      <c r="F254" s="136"/>
      <c r="G254" s="39">
        <f t="shared" si="12"/>
        <v>20000</v>
      </c>
      <c r="H254" s="39">
        <v>20000</v>
      </c>
      <c r="I254" s="39"/>
    </row>
    <row r="255" spans="1:9" ht="12.75">
      <c r="A255" s="24">
        <v>24</v>
      </c>
      <c r="B255" s="129" t="s">
        <v>223</v>
      </c>
      <c r="C255" s="25" t="s">
        <v>40</v>
      </c>
      <c r="D255" s="24"/>
      <c r="E255" s="136">
        <v>45000</v>
      </c>
      <c r="F255" s="136"/>
      <c r="G255" s="39">
        <f t="shared" si="12"/>
        <v>45000</v>
      </c>
      <c r="H255" s="39">
        <v>45000</v>
      </c>
      <c r="I255" s="39"/>
    </row>
    <row r="256" spans="1:9" ht="12.75">
      <c r="A256" s="24">
        <v>25</v>
      </c>
      <c r="B256" s="129" t="s">
        <v>253</v>
      </c>
      <c r="C256" s="25" t="s">
        <v>40</v>
      </c>
      <c r="D256" s="24"/>
      <c r="E256" s="136">
        <v>125000</v>
      </c>
      <c r="F256" s="136"/>
      <c r="G256" s="39">
        <f t="shared" si="12"/>
        <v>125000</v>
      </c>
      <c r="H256" s="39"/>
      <c r="I256" s="39">
        <v>125000</v>
      </c>
    </row>
    <row r="257" spans="1:9" ht="38.25">
      <c r="A257" s="24">
        <v>26</v>
      </c>
      <c r="B257" s="24" t="s">
        <v>252</v>
      </c>
      <c r="C257" s="25" t="s">
        <v>40</v>
      </c>
      <c r="D257" s="24"/>
      <c r="E257" s="136">
        <v>85000</v>
      </c>
      <c r="F257" s="136"/>
      <c r="G257" s="39">
        <f t="shared" si="12"/>
        <v>85000</v>
      </c>
      <c r="H257" s="39">
        <v>85000</v>
      </c>
      <c r="I257" s="39"/>
    </row>
    <row r="258" spans="1:9" ht="12.75">
      <c r="A258" s="24">
        <v>27</v>
      </c>
      <c r="B258" s="24" t="s">
        <v>247</v>
      </c>
      <c r="C258" s="24"/>
      <c r="D258" s="24"/>
      <c r="E258" s="136">
        <v>23000</v>
      </c>
      <c r="F258" s="136"/>
      <c r="G258" s="39">
        <f t="shared" si="12"/>
        <v>23000</v>
      </c>
      <c r="H258" s="39"/>
      <c r="I258" s="39">
        <v>23000</v>
      </c>
    </row>
    <row r="259" ht="12.75">
      <c r="F259" s="158"/>
    </row>
    <row r="260" spans="6:8" ht="12.75">
      <c r="F260" s="158"/>
      <c r="H260" s="2"/>
    </row>
    <row r="261" ht="12.75">
      <c r="H261" s="2"/>
    </row>
    <row r="263" ht="12.75">
      <c r="I263" s="2"/>
    </row>
  </sheetData>
  <sheetProtection/>
  <autoFilter ref="A4:I232"/>
  <mergeCells count="8">
    <mergeCell ref="A2:A3"/>
    <mergeCell ref="B2:B3"/>
    <mergeCell ref="C2:C3"/>
    <mergeCell ref="D2:D3"/>
    <mergeCell ref="G2:G3"/>
    <mergeCell ref="H2:I2"/>
    <mergeCell ref="E2:E3"/>
    <mergeCell ref="F2:F3"/>
  </mergeCells>
  <printOptions horizontalCentered="1"/>
  <pageMargins left="0.15748031496062992" right="0.1968503937007874" top="1.299212598425197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8e la HCJM nr.______/2021</oddHeader>
    <oddFooter>&amp;C&amp;P</oddFooter>
  </headerFooter>
  <ignoredErrors>
    <ignoredError sqref="A58:A6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2021-09-17T06:23:49Z</cp:lastPrinted>
  <dcterms:created xsi:type="dcterms:W3CDTF">2021-04-16T08:26:54Z</dcterms:created>
  <dcterms:modified xsi:type="dcterms:W3CDTF">2021-09-17T06:23:55Z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