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20" windowWidth="20184" windowHeight="4656" activeTab="0"/>
  </bookViews>
  <sheets>
    <sheet name="Buget consolidat" sheetId="1" r:id="rId1"/>
    <sheet name="sursa 02" sheetId="2" r:id="rId2"/>
    <sheet name="sursa 08" sheetId="3" r:id="rId3"/>
    <sheet name="sursa 10" sheetId="4" r:id="rId4"/>
    <sheet name="calculatii consolidat" sheetId="5" state="hidden" r:id="rId5"/>
  </sheets>
  <definedNames>
    <definedName name="_xlnm.Print_Titles" localSheetId="0">'Buget consolidat'!$7:$7</definedName>
  </definedNames>
  <calcPr fullCalcOnLoad="1"/>
</workbook>
</file>

<file path=xl/sharedStrings.xml><?xml version="1.0" encoding="utf-8"?>
<sst xmlns="http://schemas.openxmlformats.org/spreadsheetml/2006/main" count="3042" uniqueCount="439">
  <si>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</si>
  <si>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</si>
  <si>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</si>
  <si>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</si>
  <si>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</si>
  <si>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</si>
  <si>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</si>
  <si>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</si>
  <si>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</si>
  <si>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</si>
  <si>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</si>
  <si>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</si>
  <si>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</si>
  <si>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</si>
  <si>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</si>
  <si>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</si>
  <si>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</si>
  <si>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</si>
  <si>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</si>
  <si>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</si>
  <si>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</si>
  <si>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</si>
  <si>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</si>
  <si>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</si>
  <si>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</si>
  <si>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</si>
  <si>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</si>
  <si>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</si>
  <si>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</si>
  <si>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</si>
  <si>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</si>
  <si>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</si>
  <si>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</si>
  <si>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</si>
  <si>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</si>
  <si>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</si>
  <si>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</si>
  <si>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</si>
  <si>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</si>
  <si>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</si>
  <si>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</si>
  <si>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</si>
  <si>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</si>
  <si>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</si>
  <si>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</si>
  <si>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</si>
  <si>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</si>
  <si>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</si>
  <si>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</si>
  <si>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</si>
  <si>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</si>
  <si>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</si>
  <si>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</si>
  <si>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</si>
  <si>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</si>
  <si>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</si>
  <si>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</si>
  <si>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</si>
  <si>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</si>
  <si>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</si>
  <si>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</si>
  <si>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</si>
  <si>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</si>
  <si>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</si>
  <si>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</si>
  <si>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</si>
  <si>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</si>
  <si>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</si>
  <si>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</si>
  <si>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</si>
  <si>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</si>
  <si>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</si>
  <si>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</si>
  <si>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</si>
  <si>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</si>
  <si>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</si>
  <si>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</si>
  <si>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</si>
  <si>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</si>
  <si>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</si>
  <si>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</si>
  <si>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</si>
  <si>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</si>
  <si>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</si>
  <si>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</si>
  <si>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</si>
  <si>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</si>
  <si>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</si>
  <si>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</si>
  <si>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</si>
  <si>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</si>
  <si>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</si>
  <si>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</si>
  <si>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</si>
  <si>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</si>
  <si>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</si>
  <si>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</si>
  <si>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</si>
  <si>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</si>
  <si>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</si>
  <si>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</si>
  <si>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</si>
  <si>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</si>
  <si>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</si>
  <si>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</si>
  <si>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</si>
  <si>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</si>
  <si>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</si>
  <si>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</si>
  <si>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</si>
  <si>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</si>
  <si>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</si>
  <si>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</si>
  <si>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</si>
  <si>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</si>
  <si>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</si>
  <si>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</si>
  <si>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</si>
  <si>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</si>
  <si>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</si>
  <si>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</si>
  <si>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</si>
  <si>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</si>
  <si>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</si>
  <si>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</si>
  <si>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</si>
  <si>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</si>
  <si>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</si>
  <si>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</si>
  <si>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</si>
  <si>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</si>
  <si>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</si>
  <si>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</si>
  <si>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</si>
  <si>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</si>
  <si>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</si>
  <si>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</si>
  <si>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</si>
  <si>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</si>
  <si>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</si>
  <si>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</si>
  <si>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</si>
  <si>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</si>
  <si>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</si>
  <si>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</si>
  <si>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</si>
  <si>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</si>
  <si>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</si>
  <si>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</si>
  <si>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</si>
  <si>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</si>
  <si>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</si>
  <si>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</si>
  <si>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</si>
  <si>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</si>
  <si>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</si>
  <si>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</si>
  <si>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</si>
  <si>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</si>
  <si>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</si>
  <si>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</si>
  <si>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</si>
  <si>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</si>
  <si>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</si>
  <si>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</si>
  <si>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</si>
  <si>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</si>
  <si>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</si>
  <si>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</si>
  <si>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</si>
  <si>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</si>
  <si>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</si>
  <si>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</si>
  <si>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</si>
  <si>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</si>
  <si>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</si>
  <si>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</si>
  <si>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</si>
  <si>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</si>
  <si>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</si>
  <si>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</si>
  <si>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</si>
  <si>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</si>
  <si>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</si>
  <si>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</si>
  <si>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</si>
  <si>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</si>
  <si>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</si>
  <si>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</si>
  <si>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</si>
  <si>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</si>
  <si>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</si>
  <si>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</si>
  <si>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</si>
  <si>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</si>
  <si>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</si>
  <si>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</si>
  <si>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</si>
  <si>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</si>
  <si>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</si>
  <si>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</si>
  <si>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</si>
  <si>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</si>
  <si>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</si>
  <si>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</si>
  <si>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</si>
  <si>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</si>
  <si>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</si>
  <si>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</si>
  <si>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</si>
  <si>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</si>
  <si>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</si>
  <si>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</si>
  <si>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</si>
  <si>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</si>
  <si>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</si>
  <si>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</si>
  <si>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</si>
  <si>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</si>
  <si>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</si>
  <si>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</si>
  <si>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</si>
  <si>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</si>
  <si>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</si>
  <si>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</si>
  <si>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</si>
  <si>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</si>
  <si>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</si>
  <si>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</si>
  <si>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</si>
  <si>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</si>
  <si>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</si>
  <si>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</si>
  <si>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</si>
  <si>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</si>
  <si>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</si>
  <si>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</si>
  <si>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</si>
  <si>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</si>
  <si>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</si>
  <si>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</si>
  <si>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</si>
  <si>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</si>
  <si>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</si>
  <si>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</si>
  <si>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</si>
  <si>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</si>
  <si>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</si>
  <si>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</si>
  <si>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</si>
  <si>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</si>
  <si>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</si>
  <si>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</si>
  <si>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</si>
  <si>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</si>
  <si>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</si>
  <si>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</si>
  <si>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</si>
  <si>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</si>
  <si>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</si>
  <si>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</si>
  <si>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</si>
  <si>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</si>
  <si>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</si>
  <si>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</si>
  <si>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</si>
  <si>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</si>
  <si>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</si>
  <si>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</si>
  <si>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</si>
  <si>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</si>
  <si>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</si>
  <si>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</si>
  <si>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</si>
  <si>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</si>
  <si>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</si>
  <si>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</si>
  <si>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</si>
  <si>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</si>
  <si>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</si>
  <si>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</si>
  <si>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</si>
  <si>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</si>
  <si>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</si>
  <si>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</si>
  <si>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</si>
  <si>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</si>
  <si>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</si>
  <si>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</si>
  <si>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</si>
  <si>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</si>
  <si>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</si>
  <si>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</si>
  <si>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</si>
  <si>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</si>
  <si>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</si>
  <si>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</si>
  <si>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</si>
  <si>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</si>
  <si>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</si>
  <si>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</si>
  <si>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</si>
  <si>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</si>
  <si>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</si>
  <si>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</si>
  <si>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</si>
  <si>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</si>
  <si>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</si>
  <si>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</si>
  <si>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</si>
  <si>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</si>
  <si>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</si>
  <si>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</si>
  <si>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</si>
  <si>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</si>
  <si>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</si>
  <si>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</si>
  <si>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</si>
  <si>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</si>
  <si>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</si>
  <si>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</si>
  <si>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</si>
  <si>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</si>
  <si>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</si>
  <si>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</si>
  <si>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</si>
  <si>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</si>
  <si>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</si>
  <si>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</si>
  <si>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</si>
  <si>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</si>
  <si>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</si>
  <si>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</si>
  <si>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</si>
  <si>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</si>
  <si>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</si>
  <si>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</si>
  <si>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</si>
  <si>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</si>
  <si>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</si>
  <si>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</si>
  <si>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</si>
  <si>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</si>
  <si>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</si>
  <si>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</si>
  <si>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</si>
  <si>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</si>
  <si>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</si>
  <si>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</si>
  <si>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</si>
  <si>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</si>
  <si>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</si>
  <si>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</si>
  <si>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</si>
  <si>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</si>
  <si>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</si>
  <si>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</si>
  <si>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</si>
  <si>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</si>
  <si>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</si>
  <si>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</si>
  <si>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</si>
  <si>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</si>
  <si>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</si>
  <si>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</si>
  <si>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420216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</si>
  <si>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</si>
  <si>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</si>
  <si>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</si>
  <si>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</si>
  <si>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</si>
  <si>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</si>
  <si>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</si>
  <si>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</si>
  <si>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</si>
  <si>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</si>
  <si>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</si>
  <si>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</si>
  <si>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</si>
  <si>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</si>
  <si>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</si>
  <si>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</si>
  <si>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</si>
  <si>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</si>
  <si>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</si>
  <si>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</si>
  <si>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</si>
  <si>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</si>
  <si>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</si>
  <si>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</si>
  <si>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</si>
  <si>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</si>
  <si>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</si>
  <si>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</si>
  <si>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Diverse venituri (cod 36.10.04+36.10.50)</t>
  </si>
  <si>
    <t>3610</t>
  </si>
  <si>
    <t>361050</t>
  </si>
  <si>
    <t>580203</t>
  </si>
  <si>
    <t>Taxe speciale</t>
  </si>
  <si>
    <t>360206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</si>
  <si>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</si>
  <si>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</si>
  <si>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</si>
  <si>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curente (cod 51.01.01+51.01.03+51.01.05+51.01.14+51.01.15+51.01.24+51.01.26+51.01.31+51.01.39 + 51.01.46+51.01.49+51.01.60+51.01.61+51.01.64+51.01.76)</t>
  </si>
  <si>
    <t>Amenzi, penalitati si confiscari (cod 35.10.50)</t>
  </si>
  <si>
    <t>Alte amenzi, penalitati si confiscari</t>
  </si>
  <si>
    <t>3510</t>
  </si>
  <si>
    <t>351050</t>
  </si>
  <si>
    <t>Subventii de la bugetul de stat pentru decontarea cheltuielilor pentru carantina</t>
  </si>
  <si>
    <t>420280</t>
  </si>
  <si>
    <t>Prefinantare</t>
  </si>
  <si>
    <t>48020103</t>
  </si>
  <si>
    <t>Venituri din vanzarea unor bunuri apartinand domeniului privat al statului sau al unitatilor administrativ-teritoriale</t>
  </si>
  <si>
    <t>Mecanismele financiare Spatiul Economic European si Norvegian 2014-2021 (58.31.01 la 58.31.03)</t>
  </si>
  <si>
    <t>Finantare externa nerambursabila</t>
  </si>
  <si>
    <t>5831</t>
  </si>
  <si>
    <t>583102</t>
  </si>
  <si>
    <t>BUGETUL PROIECTELOR CU  FINANȚARE NERAMBURSABILĂ</t>
  </si>
  <si>
    <t>Cofinanțare publică acordată în cadrul Mecanismelor financiare Spațiul Economic European și Norvegian 2014-2021</t>
  </si>
  <si>
    <t>Mecanismele financiare Spațiul Economic European și Norvegian 2020-2022</t>
  </si>
  <si>
    <t>48100103</t>
  </si>
  <si>
    <t>Alte venituri din proprietate</t>
  </si>
  <si>
    <t>301050</t>
  </si>
  <si>
    <t>Transferuri catre intreprinderi în cadrul schemelor de ajutor de stat</t>
  </si>
  <si>
    <t>550146</t>
  </si>
  <si>
    <t xml:space="preserve">Buget inițial </t>
  </si>
  <si>
    <t>Influențe</t>
  </si>
  <si>
    <t>Buget rectificat</t>
  </si>
  <si>
    <t>Credite de angajament</t>
  </si>
  <si>
    <t>Transferuri catre instritutii publice</t>
  </si>
  <si>
    <t>48100102</t>
  </si>
  <si>
    <t>TITLUL V FONDURI DE REZERVA (cod 50.04)</t>
  </si>
  <si>
    <t>Fond de rezerva bugetara la dispozitia autoritatilor locale</t>
  </si>
  <si>
    <t>50</t>
  </si>
  <si>
    <t>5004</t>
  </si>
  <si>
    <t>Subventii de la bugetul de stat catre bugetele locale pentru finantarea aparaturii medicale si echipamentelor de comunicatii în urgenta în sanatate</t>
  </si>
  <si>
    <t>Transferuri catre institutii publice, din care:</t>
  </si>
  <si>
    <t>Proiecte sport neconsolidabile</t>
  </si>
  <si>
    <t>Subvenţii de la bugetul de stat catre instituții publice  finanțate partial sau integral din venituri proprii pentru proiecte finantate din FEN postaderare aferente perioadei de programare 2014-2020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</si>
</sst>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3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3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_mach03" xfId="52"/>
    <cellStyle name="Normal_Machete buget 99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1"/>
  <sheetViews>
    <sheetView tabSelected="1" zoomScalePageLayoutView="0" workbookViewId="0" topLeftCell="A689">
      <selection activeCell="E696" sqref="E696"/>
    </sheetView>
  </sheetViews>
  <sheetFormatPr defaultColWidth="9.140625" defaultRowHeight="15"/>
  <cols>
    <col min="1" max="1" width="53.7109375" style="11" customWidth="1"/>
    <col min="2" max="2" width="10.7109375" style="10" bestFit="1" customWidth="1"/>
    <col min="3" max="3" width="14.42187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="19" customFormat="1" ht="12.75">
      <c r="A1" s="18" t="s">
        <v>366</v>
      </c>
    </row>
    <row r="2" s="19" customFormat="1" ht="12.75">
      <c r="A2" s="18" t="s">
        <v>367</v>
      </c>
    </row>
    <row r="3" s="19" customFormat="1" ht="12.75">
      <c r="A3" s="18" t="s">
        <v>368</v>
      </c>
    </row>
    <row r="4" spans="1:3" ht="12.75">
      <c r="A4" s="22"/>
      <c r="B4" s="22"/>
      <c r="C4" s="21"/>
    </row>
    <row r="5" spans="1:6" ht="12.75">
      <c r="A5" s="23" t="s">
        <v>354</v>
      </c>
      <c r="B5" s="23"/>
      <c r="C5" s="23"/>
      <c r="D5" s="23"/>
      <c r="E5" s="23"/>
      <c r="F5" s="23"/>
    </row>
    <row r="6" spans="1:6" ht="12.75">
      <c r="A6" s="6"/>
      <c r="B6" s="1"/>
      <c r="C6" s="1"/>
      <c r="D6" s="1"/>
      <c r="E6" s="1"/>
      <c r="F6" s="1"/>
    </row>
    <row r="7" spans="1:6" ht="26.25">
      <c r="A7" s="2" t="s">
        <v>1</v>
      </c>
      <c r="B7" s="2" t="s">
        <v>2</v>
      </c>
      <c r="C7" s="3" t="s">
        <v>428</v>
      </c>
      <c r="D7" s="3" t="s">
        <v>425</v>
      </c>
      <c r="E7" s="3" t="s">
        <v>426</v>
      </c>
      <c r="F7" s="3" t="s">
        <v>427</v>
      </c>
    </row>
    <row r="8" spans="1:7" ht="26.25">
      <c r="A8" s="7" t="s">
        <v>140</v>
      </c>
      <c r="B8" s="4" t="s">
        <v>141</v>
      </c>
      <c r="C8" s="5">
        <f>C14+C18+C22+C27+C32+C41+C45+C49+C55+C60+C72+C82+C84</f>
        <v>0</v>
      </c>
      <c r="D8" s="5">
        <f>D14+D18+D22+D27+D32+D41+D45+D49+D55+D60+D72+D82+D84</f>
        <v>871134000</v>
      </c>
      <c r="E8" s="5">
        <f>E14+E18+E22+E27+E32+E41+E45+E49+E55+E60+E72+E82+E84</f>
        <v>53751000</v>
      </c>
      <c r="F8" s="5">
        <f>F14+F18+F22+F27+F32+F41+F45+F49+F55+F60+F72+F82+F84</f>
        <v>924885000</v>
      </c>
      <c r="G8" s="12"/>
    </row>
    <row r="9" spans="1:7" ht="12.75">
      <c r="A9" s="7" t="s">
        <v>142</v>
      </c>
      <c r="B9" s="4" t="s">
        <v>143</v>
      </c>
      <c r="C9" s="5">
        <f>C10-C18</f>
        <v>0</v>
      </c>
      <c r="D9" s="5">
        <f>D10-D18</f>
        <v>416001000</v>
      </c>
      <c r="E9" s="5">
        <f>E10-E18</f>
        <v>34804000</v>
      </c>
      <c r="F9" s="5">
        <f>F10-F18</f>
        <v>450805000</v>
      </c>
      <c r="G9" s="12"/>
    </row>
    <row r="10" spans="1:7" ht="12.75">
      <c r="A10" s="7" t="s">
        <v>144</v>
      </c>
      <c r="B10" s="4" t="s">
        <v>6</v>
      </c>
      <c r="C10" s="5">
        <f>C11+C25</f>
        <v>0</v>
      </c>
      <c r="D10" s="5">
        <f>D11+D25</f>
        <v>584173000</v>
      </c>
      <c r="E10" s="5">
        <f>E11+E25</f>
        <v>42145000</v>
      </c>
      <c r="F10" s="5">
        <f>F11+F25</f>
        <v>626318000</v>
      </c>
      <c r="G10" s="12"/>
    </row>
    <row r="11" spans="1:6" ht="12.75">
      <c r="A11" s="7" t="s">
        <v>145</v>
      </c>
      <c r="B11" s="4" t="s">
        <v>146</v>
      </c>
      <c r="C11" s="5">
        <f>C12+C17</f>
        <v>0</v>
      </c>
      <c r="D11" s="5">
        <f>D12+D17</f>
        <v>270429000</v>
      </c>
      <c r="E11" s="5">
        <f>E12+E17</f>
        <v>16455000</v>
      </c>
      <c r="F11" s="5">
        <f>F12+F17</f>
        <v>286884000</v>
      </c>
    </row>
    <row r="12" spans="1:6" ht="26.25">
      <c r="A12" s="7" t="s">
        <v>147</v>
      </c>
      <c r="B12" s="4" t="s">
        <v>148</v>
      </c>
      <c r="C12" s="5">
        <f aca="true" t="shared" si="0" ref="C12:F13">C13</f>
        <v>0</v>
      </c>
      <c r="D12" s="5">
        <f t="shared" si="0"/>
        <v>101157000</v>
      </c>
      <c r="E12" s="5">
        <f t="shared" si="0"/>
        <v>9114000</v>
      </c>
      <c r="F12" s="5">
        <f t="shared" si="0"/>
        <v>110271000</v>
      </c>
    </row>
    <row r="13" spans="1:6" ht="26.25">
      <c r="A13" s="7" t="s">
        <v>149</v>
      </c>
      <c r="B13" s="4" t="s">
        <v>150</v>
      </c>
      <c r="C13" s="5">
        <f t="shared" si="0"/>
        <v>0</v>
      </c>
      <c r="D13" s="5">
        <f t="shared" si="0"/>
        <v>101157000</v>
      </c>
      <c r="E13" s="5">
        <f t="shared" si="0"/>
        <v>9114000</v>
      </c>
      <c r="F13" s="5">
        <f t="shared" si="0"/>
        <v>110271000</v>
      </c>
    </row>
    <row r="14" spans="1:6" ht="26.25">
      <c r="A14" s="7" t="s">
        <v>151</v>
      </c>
      <c r="B14" s="4" t="s">
        <v>152</v>
      </c>
      <c r="C14" s="5">
        <f>C15+C16</f>
        <v>0</v>
      </c>
      <c r="D14" s="5">
        <f>D15+D16</f>
        <v>101157000</v>
      </c>
      <c r="E14" s="5">
        <f>E15+E16</f>
        <v>9114000</v>
      </c>
      <c r="F14" s="5">
        <f>F15+F16</f>
        <v>110271000</v>
      </c>
    </row>
    <row r="15" spans="1:6" ht="12.75">
      <c r="A15" s="7" t="s">
        <v>153</v>
      </c>
      <c r="B15" s="4" t="s">
        <v>154</v>
      </c>
      <c r="C15" s="5">
        <f aca="true" t="shared" si="1" ref="C15:F16">C345</f>
        <v>0</v>
      </c>
      <c r="D15" s="5">
        <f t="shared" si="1"/>
        <v>88734000</v>
      </c>
      <c r="E15" s="5">
        <f t="shared" si="1"/>
        <v>7994000</v>
      </c>
      <c r="F15" s="5">
        <f t="shared" si="1"/>
        <v>96728000</v>
      </c>
    </row>
    <row r="16" spans="1:6" ht="26.25">
      <c r="A16" s="7" t="s">
        <v>155</v>
      </c>
      <c r="B16" s="4" t="s">
        <v>156</v>
      </c>
      <c r="C16" s="5">
        <f t="shared" si="1"/>
        <v>0</v>
      </c>
      <c r="D16" s="5">
        <f t="shared" si="1"/>
        <v>12423000</v>
      </c>
      <c r="E16" s="5">
        <f t="shared" si="1"/>
        <v>1120000</v>
      </c>
      <c r="F16" s="5">
        <f t="shared" si="1"/>
        <v>13543000</v>
      </c>
    </row>
    <row r="17" spans="1:6" ht="26.25">
      <c r="A17" s="7" t="s">
        <v>157</v>
      </c>
      <c r="B17" s="4" t="s">
        <v>158</v>
      </c>
      <c r="C17" s="5">
        <f>C18+C22</f>
        <v>0</v>
      </c>
      <c r="D17" s="5">
        <f>D18+D22</f>
        <v>169272000</v>
      </c>
      <c r="E17" s="5">
        <f>E18+E22</f>
        <v>7341000</v>
      </c>
      <c r="F17" s="5">
        <f>F18+F22</f>
        <v>176613000</v>
      </c>
    </row>
    <row r="18" spans="1:6" ht="26.25">
      <c r="A18" s="7" t="s">
        <v>159</v>
      </c>
      <c r="B18" s="4" t="s">
        <v>160</v>
      </c>
      <c r="C18" s="5">
        <f>C19+C20+C21</f>
        <v>0</v>
      </c>
      <c r="D18" s="5">
        <f>D19+D20+D21</f>
        <v>168172000</v>
      </c>
      <c r="E18" s="5">
        <f>E19+E20+E21</f>
        <v>7341000</v>
      </c>
      <c r="F18" s="5">
        <f>F19+F20+F21</f>
        <v>175513000</v>
      </c>
    </row>
    <row r="19" spans="1:6" ht="26.25">
      <c r="A19" s="7" t="s">
        <v>161</v>
      </c>
      <c r="B19" s="4" t="s">
        <v>162</v>
      </c>
      <c r="C19" s="5">
        <f aca="true" t="shared" si="2" ref="C19:D21">C349</f>
        <v>0</v>
      </c>
      <c r="D19" s="5">
        <f t="shared" si="2"/>
        <v>102487000</v>
      </c>
      <c r="E19" s="5">
        <f aca="true" t="shared" si="3" ref="E19:F21">E349</f>
        <v>145000</v>
      </c>
      <c r="F19" s="5">
        <f t="shared" si="3"/>
        <v>102632000</v>
      </c>
    </row>
    <row r="20" spans="1:6" ht="12.75">
      <c r="A20" s="7" t="s">
        <v>163</v>
      </c>
      <c r="B20" s="4" t="s">
        <v>164</v>
      </c>
      <c r="C20" s="5">
        <f t="shared" si="2"/>
        <v>0</v>
      </c>
      <c r="D20" s="5">
        <f t="shared" si="2"/>
        <v>9265000</v>
      </c>
      <c r="E20" s="5">
        <f t="shared" si="3"/>
        <v>7196000</v>
      </c>
      <c r="F20" s="5">
        <f t="shared" si="3"/>
        <v>16461000</v>
      </c>
    </row>
    <row r="21" spans="1:6" ht="26.25">
      <c r="A21" s="7" t="s">
        <v>165</v>
      </c>
      <c r="B21" s="4" t="s">
        <v>166</v>
      </c>
      <c r="C21" s="5">
        <f t="shared" si="2"/>
        <v>0</v>
      </c>
      <c r="D21" s="5">
        <f t="shared" si="2"/>
        <v>56420000</v>
      </c>
      <c r="E21" s="5">
        <f t="shared" si="3"/>
        <v>0</v>
      </c>
      <c r="F21" s="5">
        <f t="shared" si="3"/>
        <v>56420000</v>
      </c>
    </row>
    <row r="22" spans="1:6" ht="39">
      <c r="A22" s="7" t="s">
        <v>167</v>
      </c>
      <c r="B22" s="4" t="s">
        <v>168</v>
      </c>
      <c r="C22" s="5">
        <f>C23+C24</f>
        <v>0</v>
      </c>
      <c r="D22" s="5">
        <f>D23+D24</f>
        <v>1100000</v>
      </c>
      <c r="E22" s="5">
        <f>E23+E24</f>
        <v>0</v>
      </c>
      <c r="F22" s="5">
        <f>F23+F24</f>
        <v>1100000</v>
      </c>
    </row>
    <row r="23" spans="1:6" ht="26.25">
      <c r="A23" s="7" t="s">
        <v>169</v>
      </c>
      <c r="B23" s="4" t="s">
        <v>170</v>
      </c>
      <c r="C23" s="5">
        <f aca="true" t="shared" si="4" ref="C23:F24">C353</f>
        <v>0</v>
      </c>
      <c r="D23" s="5">
        <f t="shared" si="4"/>
        <v>100000</v>
      </c>
      <c r="E23" s="5">
        <f t="shared" si="4"/>
        <v>0</v>
      </c>
      <c r="F23" s="5">
        <f t="shared" si="4"/>
        <v>100000</v>
      </c>
    </row>
    <row r="24" spans="1:6" ht="26.25">
      <c r="A24" s="7" t="s">
        <v>171</v>
      </c>
      <c r="B24" s="4" t="s">
        <v>172</v>
      </c>
      <c r="C24" s="5">
        <f t="shared" si="4"/>
        <v>0</v>
      </c>
      <c r="D24" s="5">
        <f t="shared" si="4"/>
        <v>1000000</v>
      </c>
      <c r="E24" s="5">
        <f t="shared" si="4"/>
        <v>0</v>
      </c>
      <c r="F24" s="5">
        <f t="shared" si="4"/>
        <v>1000000</v>
      </c>
    </row>
    <row r="25" spans="1:6" ht="12.75">
      <c r="A25" s="7" t="s">
        <v>173</v>
      </c>
      <c r="B25" s="4" t="s">
        <v>8</v>
      </c>
      <c r="C25" s="5">
        <f>C26+C31</f>
        <v>0</v>
      </c>
      <c r="D25" s="5">
        <f>D26+D31</f>
        <v>313744000</v>
      </c>
      <c r="E25" s="5">
        <f>E26+E31</f>
        <v>25690000</v>
      </c>
      <c r="F25" s="5">
        <f>F26+F31</f>
        <v>339434000</v>
      </c>
    </row>
    <row r="26" spans="1:6" ht="12.75">
      <c r="A26" s="7" t="s">
        <v>174</v>
      </c>
      <c r="B26" s="4" t="s">
        <v>10</v>
      </c>
      <c r="C26" s="5">
        <f aca="true" t="shared" si="5" ref="C26:F28">C27</f>
        <v>0</v>
      </c>
      <c r="D26" s="5">
        <f t="shared" si="5"/>
        <v>800000</v>
      </c>
      <c r="E26" s="5">
        <f t="shared" si="5"/>
        <v>0</v>
      </c>
      <c r="F26" s="5">
        <f t="shared" si="5"/>
        <v>800000</v>
      </c>
    </row>
    <row r="27" spans="1:6" ht="26.25">
      <c r="A27" s="7" t="s">
        <v>175</v>
      </c>
      <c r="B27" s="4" t="s">
        <v>176</v>
      </c>
      <c r="C27" s="5">
        <f>C28+C30</f>
        <v>0</v>
      </c>
      <c r="D27" s="5">
        <f>D28+D30</f>
        <v>800000</v>
      </c>
      <c r="E27" s="5">
        <f>E28+E30</f>
        <v>0</v>
      </c>
      <c r="F27" s="5">
        <f>F28+F30</f>
        <v>800000</v>
      </c>
    </row>
    <row r="28" spans="1:6" ht="12.75">
      <c r="A28" s="7" t="s">
        <v>177</v>
      </c>
      <c r="B28" s="4" t="s">
        <v>178</v>
      </c>
      <c r="C28" s="5">
        <f t="shared" si="5"/>
        <v>0</v>
      </c>
      <c r="D28" s="5">
        <f t="shared" si="5"/>
        <v>800000</v>
      </c>
      <c r="E28" s="5">
        <f t="shared" si="5"/>
        <v>0</v>
      </c>
      <c r="F28" s="5">
        <f t="shared" si="5"/>
        <v>800000</v>
      </c>
    </row>
    <row r="29" spans="1:6" ht="26.25">
      <c r="A29" s="7" t="s">
        <v>15</v>
      </c>
      <c r="B29" s="4" t="s">
        <v>179</v>
      </c>
      <c r="C29" s="5">
        <f aca="true" t="shared" si="6" ref="C29:F30">C359</f>
        <v>0</v>
      </c>
      <c r="D29" s="5">
        <f t="shared" si="6"/>
        <v>800000</v>
      </c>
      <c r="E29" s="5">
        <f t="shared" si="6"/>
        <v>0</v>
      </c>
      <c r="F29" s="5">
        <f t="shared" si="6"/>
        <v>800000</v>
      </c>
    </row>
    <row r="30" spans="1:6" ht="14.25">
      <c r="A30" s="7" t="s">
        <v>421</v>
      </c>
      <c r="B30" s="4" t="s">
        <v>422</v>
      </c>
      <c r="C30" s="5">
        <f t="shared" si="6"/>
        <v>0</v>
      </c>
      <c r="D30" s="5">
        <f t="shared" si="6"/>
        <v>0</v>
      </c>
      <c r="E30" s="5">
        <f t="shared" si="6"/>
        <v>0</v>
      </c>
      <c r="F30" s="5">
        <f t="shared" si="6"/>
        <v>0</v>
      </c>
    </row>
    <row r="31" spans="1:6" ht="26.25">
      <c r="A31" s="7" t="s">
        <v>180</v>
      </c>
      <c r="B31" s="4" t="s">
        <v>18</v>
      </c>
      <c r="C31" s="5">
        <f>C32+C41+C45</f>
        <v>0</v>
      </c>
      <c r="D31" s="5">
        <f>D32+D41+D45</f>
        <v>312944000</v>
      </c>
      <c r="E31" s="5">
        <f>E32+E41+E45</f>
        <v>25690000</v>
      </c>
      <c r="F31" s="5">
        <f>F32+F41+F45</f>
        <v>338634000</v>
      </c>
    </row>
    <row r="32" spans="1:6" ht="39">
      <c r="A32" s="7" t="s">
        <v>181</v>
      </c>
      <c r="B32" s="4" t="s">
        <v>182</v>
      </c>
      <c r="C32" s="5">
        <f>C33+C34+C36+C37+C39+C40+C35+C38</f>
        <v>0</v>
      </c>
      <c r="D32" s="5">
        <f>D33+D34+D36+D37+D39+D40+D35+D38</f>
        <v>253555000</v>
      </c>
      <c r="E32" s="5">
        <f>E33+E34+E36+E37+E39+E40+E35+E38</f>
        <v>25690000</v>
      </c>
      <c r="F32" s="5">
        <f>F33+F34+F36+F37+F39+F40+F35+F38</f>
        <v>279245000</v>
      </c>
    </row>
    <row r="33" spans="1:6" ht="14.25">
      <c r="A33" s="7" t="s">
        <v>21</v>
      </c>
      <c r="B33" s="4" t="s">
        <v>22</v>
      </c>
      <c r="C33" s="5">
        <f>C363</f>
        <v>0</v>
      </c>
      <c r="D33" s="5">
        <f>D363</f>
        <v>2053000</v>
      </c>
      <c r="E33" s="5">
        <f>E363</f>
        <v>198000</v>
      </c>
      <c r="F33" s="5">
        <f>F363</f>
        <v>2251000</v>
      </c>
    </row>
    <row r="34" spans="1:6" ht="12.75">
      <c r="A34" s="7" t="s">
        <v>340</v>
      </c>
      <c r="B34" s="4" t="s">
        <v>184</v>
      </c>
      <c r="C34" s="5">
        <f>C365</f>
        <v>0</v>
      </c>
      <c r="D34" s="5">
        <f>D365</f>
        <v>2800000</v>
      </c>
      <c r="E34" s="5">
        <f>E365</f>
        <v>0</v>
      </c>
      <c r="F34" s="5">
        <f>F365</f>
        <v>2800000</v>
      </c>
    </row>
    <row r="35" spans="1:6" ht="27">
      <c r="A35" s="7" t="s">
        <v>372</v>
      </c>
      <c r="B35" s="4" t="s">
        <v>373</v>
      </c>
      <c r="C35" s="5">
        <f>C364</f>
        <v>0</v>
      </c>
      <c r="D35" s="5">
        <f>D364</f>
        <v>0</v>
      </c>
      <c r="E35" s="5">
        <f>E364</f>
        <v>0</v>
      </c>
      <c r="F35" s="5">
        <f>F364</f>
        <v>0</v>
      </c>
    </row>
    <row r="36" spans="1:6" ht="14.25">
      <c r="A36" s="7" t="s">
        <v>23</v>
      </c>
      <c r="B36" s="4" t="s">
        <v>24</v>
      </c>
      <c r="C36" s="5">
        <f aca="true" t="shared" si="7" ref="C36:D40">C366</f>
        <v>0</v>
      </c>
      <c r="D36" s="5">
        <f t="shared" si="7"/>
        <v>63000</v>
      </c>
      <c r="E36" s="5">
        <f aca="true" t="shared" si="8" ref="E36:F40">E366</f>
        <v>0</v>
      </c>
      <c r="F36" s="5">
        <f t="shared" si="8"/>
        <v>63000</v>
      </c>
    </row>
    <row r="37" spans="1:6" ht="27">
      <c r="A37" s="7" t="s">
        <v>25</v>
      </c>
      <c r="B37" s="4" t="s">
        <v>26</v>
      </c>
      <c r="C37" s="5">
        <f t="shared" si="7"/>
        <v>0</v>
      </c>
      <c r="D37" s="5">
        <f t="shared" si="7"/>
        <v>187813000</v>
      </c>
      <c r="E37" s="5">
        <f t="shared" si="8"/>
        <v>9170000</v>
      </c>
      <c r="F37" s="5">
        <f t="shared" si="8"/>
        <v>196983000</v>
      </c>
    </row>
    <row r="38" spans="1:6" ht="26.25">
      <c r="A38" s="7" t="s">
        <v>389</v>
      </c>
      <c r="B38" s="4" t="s">
        <v>390</v>
      </c>
      <c r="C38" s="5">
        <f t="shared" si="7"/>
        <v>0</v>
      </c>
      <c r="D38" s="5">
        <f t="shared" si="7"/>
        <v>1164000</v>
      </c>
      <c r="E38" s="5">
        <f t="shared" si="8"/>
        <v>0</v>
      </c>
      <c r="F38" s="5">
        <f t="shared" si="8"/>
        <v>1164000</v>
      </c>
    </row>
    <row r="39" spans="1:6" ht="27">
      <c r="A39" s="7" t="s">
        <v>27</v>
      </c>
      <c r="B39" s="4" t="s">
        <v>28</v>
      </c>
      <c r="C39" s="5">
        <f t="shared" si="7"/>
        <v>0</v>
      </c>
      <c r="D39" s="5">
        <f t="shared" si="7"/>
        <v>57720000</v>
      </c>
      <c r="E39" s="5">
        <f t="shared" si="8"/>
        <v>16452000</v>
      </c>
      <c r="F39" s="5">
        <f t="shared" si="8"/>
        <v>74172000</v>
      </c>
    </row>
    <row r="40" spans="1:6" ht="14.25">
      <c r="A40" s="7" t="s">
        <v>29</v>
      </c>
      <c r="B40" s="4" t="s">
        <v>30</v>
      </c>
      <c r="C40" s="5">
        <f t="shared" si="7"/>
        <v>0</v>
      </c>
      <c r="D40" s="5">
        <f t="shared" si="7"/>
        <v>1942000</v>
      </c>
      <c r="E40" s="5">
        <f t="shared" si="8"/>
        <v>-130000</v>
      </c>
      <c r="F40" s="5">
        <f t="shared" si="8"/>
        <v>1812000</v>
      </c>
    </row>
    <row r="41" spans="1:6" ht="26.25">
      <c r="A41" s="7" t="s">
        <v>185</v>
      </c>
      <c r="B41" s="4" t="s">
        <v>186</v>
      </c>
      <c r="C41" s="5">
        <f>C42+C44</f>
        <v>0</v>
      </c>
      <c r="D41" s="5">
        <f>D42+D44</f>
        <v>100000</v>
      </c>
      <c r="E41" s="5">
        <f>E42+E44</f>
        <v>0</v>
      </c>
      <c r="F41" s="5">
        <f>F42+F44</f>
        <v>100000</v>
      </c>
    </row>
    <row r="42" spans="1:6" ht="26.25">
      <c r="A42" s="7" t="s">
        <v>187</v>
      </c>
      <c r="B42" s="4" t="s">
        <v>188</v>
      </c>
      <c r="C42" s="5">
        <f>C43</f>
        <v>0</v>
      </c>
      <c r="D42" s="5">
        <f>D43</f>
        <v>100000</v>
      </c>
      <c r="E42" s="5">
        <f>E43</f>
        <v>0</v>
      </c>
      <c r="F42" s="5">
        <f>F43</f>
        <v>100000</v>
      </c>
    </row>
    <row r="43" spans="1:6" ht="26.25">
      <c r="A43" s="7" t="s">
        <v>189</v>
      </c>
      <c r="B43" s="4" t="s">
        <v>190</v>
      </c>
      <c r="C43" s="5">
        <f aca="true" t="shared" si="9" ref="C43:F44">C373</f>
        <v>0</v>
      </c>
      <c r="D43" s="5">
        <f t="shared" si="9"/>
        <v>100000</v>
      </c>
      <c r="E43" s="5">
        <f t="shared" si="9"/>
        <v>0</v>
      </c>
      <c r="F43" s="5">
        <f t="shared" si="9"/>
        <v>100000</v>
      </c>
    </row>
    <row r="44" spans="1:6" ht="12.75">
      <c r="A44" s="7" t="s">
        <v>405</v>
      </c>
      <c r="B44" s="4" t="s">
        <v>407</v>
      </c>
      <c r="C44" s="5">
        <f t="shared" si="9"/>
        <v>0</v>
      </c>
      <c r="D44" s="5">
        <f t="shared" si="9"/>
        <v>0</v>
      </c>
      <c r="E44" s="5">
        <f t="shared" si="9"/>
        <v>0</v>
      </c>
      <c r="F44" s="5">
        <f t="shared" si="9"/>
        <v>0</v>
      </c>
    </row>
    <row r="45" spans="1:6" ht="52.5">
      <c r="A45" s="7" t="s">
        <v>191</v>
      </c>
      <c r="B45" s="4" t="s">
        <v>192</v>
      </c>
      <c r="C45" s="5">
        <f>C47+C46</f>
        <v>0</v>
      </c>
      <c r="D45" s="5">
        <f>D47+D46</f>
        <v>59289000</v>
      </c>
      <c r="E45" s="5">
        <f>E47+E46</f>
        <v>0</v>
      </c>
      <c r="F45" s="5">
        <f>F47+F46</f>
        <v>59289000</v>
      </c>
    </row>
    <row r="46" spans="1:6" ht="12.75">
      <c r="A46" s="7" t="s">
        <v>398</v>
      </c>
      <c r="B46" s="4" t="s">
        <v>399</v>
      </c>
      <c r="C46" s="5">
        <f aca="true" t="shared" si="10" ref="C46:F47">C376</f>
        <v>0</v>
      </c>
      <c r="D46" s="5">
        <f t="shared" si="10"/>
        <v>59209000</v>
      </c>
      <c r="E46" s="5">
        <f t="shared" si="10"/>
        <v>0</v>
      </c>
      <c r="F46" s="5">
        <f t="shared" si="10"/>
        <v>59209000</v>
      </c>
    </row>
    <row r="47" spans="1:6" ht="12.75">
      <c r="A47" s="7" t="s">
        <v>193</v>
      </c>
      <c r="B47" s="4" t="s">
        <v>194</v>
      </c>
      <c r="C47" s="5">
        <f t="shared" si="10"/>
        <v>0</v>
      </c>
      <c r="D47" s="5">
        <f t="shared" si="10"/>
        <v>80000</v>
      </c>
      <c r="E47" s="5">
        <f t="shared" si="10"/>
        <v>0</v>
      </c>
      <c r="F47" s="5">
        <f t="shared" si="10"/>
        <v>80000</v>
      </c>
    </row>
    <row r="48" spans="1:6" ht="14.25">
      <c r="A48" s="7" t="s">
        <v>134</v>
      </c>
      <c r="B48" s="4" t="s">
        <v>18</v>
      </c>
      <c r="C48" s="5">
        <f>C49</f>
        <v>0</v>
      </c>
      <c r="D48" s="5">
        <f>D49</f>
        <v>40000</v>
      </c>
      <c r="E48" s="5">
        <f>E49</f>
        <v>0</v>
      </c>
      <c r="F48" s="5">
        <f>F49</f>
        <v>40000</v>
      </c>
    </row>
    <row r="49" spans="1:6" ht="14.25">
      <c r="A49" s="7" t="s">
        <v>135</v>
      </c>
      <c r="B49" s="4" t="s">
        <v>32</v>
      </c>
      <c r="C49" s="5">
        <f>C50+C51+C52+C53</f>
        <v>0</v>
      </c>
      <c r="D49" s="5">
        <f>D50+D51+D52+D53</f>
        <v>40000</v>
      </c>
      <c r="E49" s="5">
        <f>E50+E51+E52+E53</f>
        <v>0</v>
      </c>
      <c r="F49" s="5">
        <f>F50+F51+F52+F53</f>
        <v>40000</v>
      </c>
    </row>
    <row r="50" spans="1:6" ht="14.25">
      <c r="A50" s="7" t="s">
        <v>33</v>
      </c>
      <c r="B50" s="4" t="s">
        <v>34</v>
      </c>
      <c r="C50" s="5">
        <f aca="true" t="shared" si="11" ref="C50:F51">C379</f>
        <v>0</v>
      </c>
      <c r="D50" s="5">
        <f t="shared" si="11"/>
        <v>15000</v>
      </c>
      <c r="E50" s="5">
        <f t="shared" si="11"/>
        <v>0</v>
      </c>
      <c r="F50" s="5">
        <f t="shared" si="11"/>
        <v>15000</v>
      </c>
    </row>
    <row r="51" spans="1:6" ht="27">
      <c r="A51" s="7" t="s">
        <v>127</v>
      </c>
      <c r="B51" s="4" t="s">
        <v>36</v>
      </c>
      <c r="C51" s="5">
        <f t="shared" si="11"/>
        <v>0</v>
      </c>
      <c r="D51" s="5">
        <f t="shared" si="11"/>
        <v>-15469000</v>
      </c>
      <c r="E51" s="5">
        <f t="shared" si="11"/>
        <v>-98000</v>
      </c>
      <c r="F51" s="5">
        <f t="shared" si="11"/>
        <v>-15567000</v>
      </c>
    </row>
    <row r="52" spans="1:6" ht="14.25">
      <c r="A52" s="7" t="s">
        <v>37</v>
      </c>
      <c r="B52" s="4" t="s">
        <v>38</v>
      </c>
      <c r="C52" s="5">
        <f>C517</f>
        <v>0</v>
      </c>
      <c r="D52" s="5">
        <f>D517</f>
        <v>15469000</v>
      </c>
      <c r="E52" s="5">
        <f>E517</f>
        <v>98000</v>
      </c>
      <c r="F52" s="5">
        <f>F517</f>
        <v>15567000</v>
      </c>
    </row>
    <row r="53" spans="1:6" ht="14.25">
      <c r="A53" s="7" t="s">
        <v>39</v>
      </c>
      <c r="B53" s="4" t="s">
        <v>40</v>
      </c>
      <c r="C53" s="5">
        <f>C381</f>
        <v>0</v>
      </c>
      <c r="D53" s="5">
        <f>D381</f>
        <v>25000</v>
      </c>
      <c r="E53" s="5">
        <f>E381</f>
        <v>0</v>
      </c>
      <c r="F53" s="5">
        <f>F381</f>
        <v>25000</v>
      </c>
    </row>
    <row r="54" spans="1:6" ht="14.25">
      <c r="A54" s="7" t="s">
        <v>41</v>
      </c>
      <c r="B54" s="4" t="s">
        <v>42</v>
      </c>
      <c r="C54" s="5">
        <f>C55</f>
        <v>0</v>
      </c>
      <c r="D54" s="5">
        <f>D55</f>
        <v>11000</v>
      </c>
      <c r="E54" s="5">
        <f>E55</f>
        <v>0</v>
      </c>
      <c r="F54" s="5">
        <f>F55</f>
        <v>11000</v>
      </c>
    </row>
    <row r="55" spans="1:6" ht="14.25">
      <c r="A55" s="7" t="s">
        <v>43</v>
      </c>
      <c r="B55" s="4" t="s">
        <v>44</v>
      </c>
      <c r="C55" s="5">
        <f>C56+C57</f>
        <v>0</v>
      </c>
      <c r="D55" s="5">
        <f>D56+D57</f>
        <v>11000</v>
      </c>
      <c r="E55" s="5">
        <f>E56+E57</f>
        <v>0</v>
      </c>
      <c r="F55" s="5">
        <f>F56+F57</f>
        <v>11000</v>
      </c>
    </row>
    <row r="56" spans="1:6" ht="14.25">
      <c r="A56" s="7" t="s">
        <v>45</v>
      </c>
      <c r="B56" s="4" t="s">
        <v>46</v>
      </c>
      <c r="C56" s="5">
        <f aca="true" t="shared" si="12" ref="C56:F57">C520</f>
        <v>0</v>
      </c>
      <c r="D56" s="5">
        <f t="shared" si="12"/>
        <v>5000</v>
      </c>
      <c r="E56" s="5">
        <f t="shared" si="12"/>
        <v>0</v>
      </c>
      <c r="F56" s="5">
        <f t="shared" si="12"/>
        <v>5000</v>
      </c>
    </row>
    <row r="57" spans="1:6" ht="26.25">
      <c r="A57" s="7" t="s">
        <v>412</v>
      </c>
      <c r="B57" s="20">
        <v>390207</v>
      </c>
      <c r="C57" s="5">
        <f t="shared" si="12"/>
        <v>0</v>
      </c>
      <c r="D57" s="5">
        <f t="shared" si="12"/>
        <v>6000</v>
      </c>
      <c r="E57" s="5">
        <f t="shared" si="12"/>
        <v>0</v>
      </c>
      <c r="F57" s="5">
        <f t="shared" si="12"/>
        <v>6000</v>
      </c>
    </row>
    <row r="58" spans="1:6" ht="12.75">
      <c r="A58" s="7" t="s">
        <v>47</v>
      </c>
      <c r="B58" s="4" t="s">
        <v>48</v>
      </c>
      <c r="C58" s="5">
        <f>C59</f>
        <v>0</v>
      </c>
      <c r="D58" s="5">
        <f>D59</f>
        <v>157713000</v>
      </c>
      <c r="E58" s="5">
        <f>E59</f>
        <v>14106000</v>
      </c>
      <c r="F58" s="5">
        <f>F59</f>
        <v>171819000</v>
      </c>
    </row>
    <row r="59" spans="1:6" ht="26.25">
      <c r="A59" s="7" t="s">
        <v>195</v>
      </c>
      <c r="B59" s="4" t="s">
        <v>50</v>
      </c>
      <c r="C59" s="5">
        <f>C60+C72</f>
        <v>0</v>
      </c>
      <c r="D59" s="5">
        <f>D60+D72</f>
        <v>157713000</v>
      </c>
      <c r="E59" s="5">
        <f>E60+E72</f>
        <v>14106000</v>
      </c>
      <c r="F59" s="5">
        <f>F60+F72</f>
        <v>171819000</v>
      </c>
    </row>
    <row r="60" spans="1:6" ht="78.75">
      <c r="A60" s="7" t="s">
        <v>196</v>
      </c>
      <c r="B60" s="4" t="s">
        <v>197</v>
      </c>
      <c r="C60" s="5">
        <f>C63+C65+C66+C68+C61+C64+C71+C67+C70+C69</f>
        <v>0</v>
      </c>
      <c r="D60" s="5">
        <f>D63+D65+D66+D68+D61+D64+D71+D67+D70+D69</f>
        <v>20805000</v>
      </c>
      <c r="E60" s="5">
        <f>E63+E65+E66+E68+E61+E64+E71+E67+E70+E69</f>
        <v>2500000</v>
      </c>
      <c r="F60" s="5">
        <f>F63+F65+F66+F68+F61+F64+F71+F67+F70+F69</f>
        <v>23305000</v>
      </c>
    </row>
    <row r="61" spans="1:6" ht="39">
      <c r="A61" s="7" t="s">
        <v>364</v>
      </c>
      <c r="B61" s="4" t="s">
        <v>365</v>
      </c>
      <c r="C61" s="5">
        <f>C62</f>
        <v>0</v>
      </c>
      <c r="D61" s="5">
        <f>D62</f>
        <v>458000</v>
      </c>
      <c r="E61" s="5">
        <f>E62</f>
        <v>0</v>
      </c>
      <c r="F61" s="5">
        <f>F62</f>
        <v>458000</v>
      </c>
    </row>
    <row r="62" spans="1:6" ht="39">
      <c r="A62" s="7" t="s">
        <v>435</v>
      </c>
      <c r="B62" s="20">
        <v>42021601</v>
      </c>
      <c r="C62" s="5">
        <f>C526</f>
        <v>0</v>
      </c>
      <c r="D62" s="5">
        <f>D526</f>
        <v>458000</v>
      </c>
      <c r="E62" s="5">
        <f>E526</f>
        <v>0</v>
      </c>
      <c r="F62" s="5">
        <f>F526</f>
        <v>458000</v>
      </c>
    </row>
    <row r="63" spans="1:6" ht="12.75">
      <c r="A63" s="7" t="s">
        <v>198</v>
      </c>
      <c r="B63" s="4" t="s">
        <v>199</v>
      </c>
      <c r="C63" s="5">
        <f aca="true" t="shared" si="13" ref="C63:F64">C385</f>
        <v>0</v>
      </c>
      <c r="D63" s="5">
        <f t="shared" si="13"/>
        <v>1834000</v>
      </c>
      <c r="E63" s="5">
        <f t="shared" si="13"/>
        <v>0</v>
      </c>
      <c r="F63" s="5">
        <f t="shared" si="13"/>
        <v>1834000</v>
      </c>
    </row>
    <row r="64" spans="1:6" ht="12.75">
      <c r="A64" s="7" t="s">
        <v>384</v>
      </c>
      <c r="B64" s="4" t="s">
        <v>385</v>
      </c>
      <c r="C64" s="5">
        <f t="shared" si="13"/>
        <v>0</v>
      </c>
      <c r="D64" s="5">
        <f t="shared" si="13"/>
        <v>0</v>
      </c>
      <c r="E64" s="5">
        <f t="shared" si="13"/>
        <v>0</v>
      </c>
      <c r="F64" s="5">
        <f t="shared" si="13"/>
        <v>0</v>
      </c>
    </row>
    <row r="65" spans="1:6" ht="12.75">
      <c r="A65" s="7" t="s">
        <v>200</v>
      </c>
      <c r="B65" s="4" t="s">
        <v>201</v>
      </c>
      <c r="C65" s="5">
        <f aca="true" t="shared" si="14" ref="C65:F66">C528</f>
        <v>0</v>
      </c>
      <c r="D65" s="5">
        <f t="shared" si="14"/>
        <v>16221000</v>
      </c>
      <c r="E65" s="5">
        <f t="shared" si="14"/>
        <v>0</v>
      </c>
      <c r="F65" s="5">
        <f t="shared" si="14"/>
        <v>16221000</v>
      </c>
    </row>
    <row r="66" spans="1:6" ht="52.5">
      <c r="A66" s="7" t="s">
        <v>202</v>
      </c>
      <c r="B66" s="4" t="s">
        <v>203</v>
      </c>
      <c r="C66" s="5">
        <f t="shared" si="14"/>
        <v>0</v>
      </c>
      <c r="D66" s="5">
        <f t="shared" si="14"/>
        <v>2154000</v>
      </c>
      <c r="E66" s="5">
        <f t="shared" si="14"/>
        <v>0</v>
      </c>
      <c r="F66" s="5">
        <f t="shared" si="14"/>
        <v>2154000</v>
      </c>
    </row>
    <row r="67" spans="1:6" ht="39">
      <c r="A67" s="7" t="s">
        <v>53</v>
      </c>
      <c r="B67" s="20">
        <v>421070</v>
      </c>
      <c r="C67" s="5">
        <f>C527</f>
        <v>0</v>
      </c>
      <c r="D67" s="5">
        <f>D527</f>
        <v>0</v>
      </c>
      <c r="E67" s="5">
        <f>E527</f>
        <v>2500000</v>
      </c>
      <c r="F67" s="5">
        <f>F527</f>
        <v>2500000</v>
      </c>
    </row>
    <row r="68" spans="1:6" ht="26.25">
      <c r="A68" s="7" t="s">
        <v>204</v>
      </c>
      <c r="B68" s="4" t="s">
        <v>205</v>
      </c>
      <c r="C68" s="5">
        <f>C387</f>
        <v>0</v>
      </c>
      <c r="D68" s="5">
        <f>D387</f>
        <v>32000</v>
      </c>
      <c r="E68" s="5">
        <f>E387</f>
        <v>0</v>
      </c>
      <c r="F68" s="5">
        <f>F387</f>
        <v>32000</v>
      </c>
    </row>
    <row r="69" spans="1:6" ht="26.25">
      <c r="A69" s="7" t="s">
        <v>418</v>
      </c>
      <c r="B69" s="20">
        <v>420875</v>
      </c>
      <c r="C69" s="5">
        <f>'sursa 08'!C9</f>
        <v>0</v>
      </c>
      <c r="D69" s="5">
        <f>'sursa 08'!D9</f>
        <v>103000</v>
      </c>
      <c r="E69" s="5">
        <f>'sursa 08'!E9</f>
        <v>0</v>
      </c>
      <c r="F69" s="5">
        <f>'sursa 08'!F9</f>
        <v>103000</v>
      </c>
    </row>
    <row r="70" spans="1:6" ht="26.25">
      <c r="A70" s="7" t="s">
        <v>408</v>
      </c>
      <c r="B70" s="4" t="s">
        <v>409</v>
      </c>
      <c r="C70" s="5">
        <f aca="true" t="shared" si="15" ref="C70:F71">C388</f>
        <v>0</v>
      </c>
      <c r="D70" s="5">
        <f t="shared" si="15"/>
        <v>0</v>
      </c>
      <c r="E70" s="5">
        <f t="shared" si="15"/>
        <v>0</v>
      </c>
      <c r="F70" s="5">
        <f t="shared" si="15"/>
        <v>0</v>
      </c>
    </row>
    <row r="71" spans="1:6" ht="14.25">
      <c r="A71" s="7" t="s">
        <v>400</v>
      </c>
      <c r="B71" s="20">
        <v>421082</v>
      </c>
      <c r="C71" s="5">
        <f t="shared" si="15"/>
        <v>0</v>
      </c>
      <c r="D71" s="5">
        <f t="shared" si="15"/>
        <v>3000</v>
      </c>
      <c r="E71" s="5">
        <f t="shared" si="15"/>
        <v>0</v>
      </c>
      <c r="F71" s="5">
        <f t="shared" si="15"/>
        <v>3000</v>
      </c>
    </row>
    <row r="72" spans="1:6" ht="27">
      <c r="A72" s="7" t="s">
        <v>137</v>
      </c>
      <c r="B72" s="4" t="s">
        <v>55</v>
      </c>
      <c r="C72" s="5">
        <f>C75+C76+C79+C73+C74+C80+C81</f>
        <v>0</v>
      </c>
      <c r="D72" s="5">
        <f>D75+D76+D79+D73+D74+D80+D81</f>
        <v>136908000</v>
      </c>
      <c r="E72" s="5">
        <f>E75+E76+E79+E73+E74+E80+E81</f>
        <v>11606000</v>
      </c>
      <c r="F72" s="5">
        <f>F75+F76+F79+F73+F74+F80+F81</f>
        <v>148514000</v>
      </c>
    </row>
    <row r="73" spans="1:6" ht="14.25">
      <c r="A73" s="7" t="s">
        <v>56</v>
      </c>
      <c r="B73" s="4" t="s">
        <v>57</v>
      </c>
      <c r="C73" s="5">
        <f aca="true" t="shared" si="16" ref="C73:F74">C391</f>
        <v>0</v>
      </c>
      <c r="D73" s="5">
        <f t="shared" si="16"/>
        <v>0</v>
      </c>
      <c r="E73" s="5">
        <f t="shared" si="16"/>
        <v>0</v>
      </c>
      <c r="F73" s="5">
        <f t="shared" si="16"/>
        <v>0</v>
      </c>
    </row>
    <row r="74" spans="1:6" ht="27">
      <c r="A74" s="7" t="s">
        <v>58</v>
      </c>
      <c r="B74" s="4" t="s">
        <v>59</v>
      </c>
      <c r="C74" s="5">
        <f t="shared" si="16"/>
        <v>0</v>
      </c>
      <c r="D74" s="5">
        <f t="shared" si="16"/>
        <v>0</v>
      </c>
      <c r="E74" s="5">
        <f t="shared" si="16"/>
        <v>0</v>
      </c>
      <c r="F74" s="5">
        <f t="shared" si="16"/>
        <v>0</v>
      </c>
    </row>
    <row r="75" spans="1:6" ht="27">
      <c r="A75" s="7" t="s">
        <v>60</v>
      </c>
      <c r="B75" s="4" t="s">
        <v>61</v>
      </c>
      <c r="C75" s="5">
        <f aca="true" t="shared" si="17" ref="C75:D79">C532</f>
        <v>0</v>
      </c>
      <c r="D75" s="5">
        <f t="shared" si="17"/>
        <v>0</v>
      </c>
      <c r="E75" s="5">
        <f aca="true" t="shared" si="18" ref="E75:F79">E532</f>
        <v>0</v>
      </c>
      <c r="F75" s="5">
        <f t="shared" si="18"/>
        <v>0</v>
      </c>
    </row>
    <row r="76" spans="1:6" ht="39.75">
      <c r="A76" s="7" t="s">
        <v>62</v>
      </c>
      <c r="B76" s="4" t="s">
        <v>63</v>
      </c>
      <c r="C76" s="5">
        <f t="shared" si="17"/>
        <v>0</v>
      </c>
      <c r="D76" s="5">
        <f t="shared" si="17"/>
        <v>0</v>
      </c>
      <c r="E76" s="5">
        <f t="shared" si="18"/>
        <v>0</v>
      </c>
      <c r="F76" s="5">
        <f t="shared" si="18"/>
        <v>0</v>
      </c>
    </row>
    <row r="77" spans="1:6" ht="27">
      <c r="A77" s="7" t="s">
        <v>64</v>
      </c>
      <c r="B77" s="4" t="s">
        <v>65</v>
      </c>
      <c r="C77" s="5">
        <f t="shared" si="17"/>
        <v>0</v>
      </c>
      <c r="D77" s="5">
        <f t="shared" si="17"/>
        <v>0</v>
      </c>
      <c r="E77" s="5">
        <f t="shared" si="18"/>
        <v>0</v>
      </c>
      <c r="F77" s="5">
        <f t="shared" si="18"/>
        <v>0</v>
      </c>
    </row>
    <row r="78" spans="1:6" ht="27">
      <c r="A78" s="7" t="s">
        <v>66</v>
      </c>
      <c r="B78" s="4" t="s">
        <v>67</v>
      </c>
      <c r="C78" s="5">
        <f t="shared" si="17"/>
        <v>0</v>
      </c>
      <c r="D78" s="5">
        <f t="shared" si="17"/>
        <v>0</v>
      </c>
      <c r="E78" s="5">
        <f t="shared" si="18"/>
        <v>0</v>
      </c>
      <c r="F78" s="5">
        <f t="shared" si="18"/>
        <v>0</v>
      </c>
    </row>
    <row r="79" spans="1:6" ht="27">
      <c r="A79" s="7" t="s">
        <v>68</v>
      </c>
      <c r="B79" s="4" t="s">
        <v>69</v>
      </c>
      <c r="C79" s="5">
        <f t="shared" si="17"/>
        <v>0</v>
      </c>
      <c r="D79" s="5">
        <f t="shared" si="17"/>
        <v>0</v>
      </c>
      <c r="E79" s="5">
        <f t="shared" si="18"/>
        <v>0</v>
      </c>
      <c r="F79" s="5">
        <f t="shared" si="18"/>
        <v>0</v>
      </c>
    </row>
    <row r="80" spans="1:6" ht="27">
      <c r="A80" s="7" t="s">
        <v>70</v>
      </c>
      <c r="B80" s="4" t="s">
        <v>71</v>
      </c>
      <c r="C80" s="5">
        <f aca="true" t="shared" si="19" ref="C80:F81">C393</f>
        <v>0</v>
      </c>
      <c r="D80" s="5">
        <f t="shared" si="19"/>
        <v>136875000</v>
      </c>
      <c r="E80" s="5">
        <f t="shared" si="19"/>
        <v>11606000</v>
      </c>
      <c r="F80" s="5">
        <f t="shared" si="19"/>
        <v>148481000</v>
      </c>
    </row>
    <row r="81" spans="1:6" ht="14.25">
      <c r="A81" s="7" t="s">
        <v>400</v>
      </c>
      <c r="B81" s="20">
        <v>431040</v>
      </c>
      <c r="C81" s="5">
        <f t="shared" si="19"/>
        <v>0</v>
      </c>
      <c r="D81" s="5">
        <f t="shared" si="19"/>
        <v>33000</v>
      </c>
      <c r="E81" s="5">
        <f t="shared" si="19"/>
        <v>0</v>
      </c>
      <c r="F81" s="5">
        <f t="shared" si="19"/>
        <v>33000</v>
      </c>
    </row>
    <row r="82" spans="1:6" ht="12.75">
      <c r="A82" s="7" t="s">
        <v>206</v>
      </c>
      <c r="B82" s="4" t="s">
        <v>207</v>
      </c>
      <c r="C82" s="5">
        <f>C83</f>
        <v>0</v>
      </c>
      <c r="D82" s="5">
        <f>D83</f>
        <v>0</v>
      </c>
      <c r="E82" s="5">
        <f>E83</f>
        <v>0</v>
      </c>
      <c r="F82" s="5">
        <f>F83</f>
        <v>0</v>
      </c>
    </row>
    <row r="83" spans="1:6" ht="26.25">
      <c r="A83" s="7" t="s">
        <v>208</v>
      </c>
      <c r="B83" s="4" t="s">
        <v>209</v>
      </c>
      <c r="C83" s="5">
        <f>C538</f>
        <v>0</v>
      </c>
      <c r="D83" s="5">
        <f>D538</f>
        <v>0</v>
      </c>
      <c r="E83" s="5">
        <f>E538</f>
        <v>0</v>
      </c>
      <c r="F83" s="5">
        <f>F538</f>
        <v>0</v>
      </c>
    </row>
    <row r="84" spans="1:6" ht="52.5">
      <c r="A84" s="7" t="s">
        <v>210</v>
      </c>
      <c r="B84" s="4" t="s">
        <v>211</v>
      </c>
      <c r="C84" s="5">
        <f>C85+C89+C92</f>
        <v>0</v>
      </c>
      <c r="D84" s="5">
        <f>D85+D89+D92</f>
        <v>129197000</v>
      </c>
      <c r="E84" s="5">
        <f>E85+E89+E92</f>
        <v>-2500000</v>
      </c>
      <c r="F84" s="5">
        <f>F85+F89+F92</f>
        <v>126697000</v>
      </c>
    </row>
    <row r="85" spans="1:6" ht="26.25">
      <c r="A85" s="7" t="s">
        <v>212</v>
      </c>
      <c r="B85" s="4" t="s">
        <v>213</v>
      </c>
      <c r="C85" s="5">
        <f>C86+C87+C88</f>
        <v>0</v>
      </c>
      <c r="D85" s="5">
        <f>D86+D87+D88</f>
        <v>126308000</v>
      </c>
      <c r="E85" s="5">
        <f>E86+E87+E88</f>
        <v>-2500000</v>
      </c>
      <c r="F85" s="5">
        <f>F86+F87+F88</f>
        <v>123808000</v>
      </c>
    </row>
    <row r="86" spans="1:6" ht="12.75">
      <c r="A86" s="7" t="s">
        <v>214</v>
      </c>
      <c r="B86" s="4" t="s">
        <v>215</v>
      </c>
      <c r="C86" s="5">
        <f aca="true" t="shared" si="20" ref="C86:D88">C541</f>
        <v>0</v>
      </c>
      <c r="D86" s="5">
        <f t="shared" si="20"/>
        <v>56464000</v>
      </c>
      <c r="E86" s="5">
        <f aca="true" t="shared" si="21" ref="E86:F88">E541</f>
        <v>-2500000</v>
      </c>
      <c r="F86" s="5">
        <f t="shared" si="21"/>
        <v>53964000</v>
      </c>
    </row>
    <row r="87" spans="1:6" ht="12.75">
      <c r="A87" s="7" t="s">
        <v>391</v>
      </c>
      <c r="B87" s="4" t="s">
        <v>393</v>
      </c>
      <c r="C87" s="5">
        <f t="shared" si="20"/>
        <v>0</v>
      </c>
      <c r="D87" s="5">
        <f t="shared" si="20"/>
        <v>1340000</v>
      </c>
      <c r="E87" s="5">
        <f t="shared" si="21"/>
        <v>0</v>
      </c>
      <c r="F87" s="5">
        <f t="shared" si="21"/>
        <v>1340000</v>
      </c>
    </row>
    <row r="88" spans="1:6" ht="12.75">
      <c r="A88" s="7" t="s">
        <v>410</v>
      </c>
      <c r="B88" s="4" t="s">
        <v>411</v>
      </c>
      <c r="C88" s="5">
        <f t="shared" si="20"/>
        <v>0</v>
      </c>
      <c r="D88" s="5">
        <f t="shared" si="20"/>
        <v>68504000</v>
      </c>
      <c r="E88" s="5">
        <f t="shared" si="21"/>
        <v>0</v>
      </c>
      <c r="F88" s="5">
        <f t="shared" si="21"/>
        <v>68504000</v>
      </c>
    </row>
    <row r="89" spans="1:6" ht="26.25">
      <c r="A89" s="7" t="s">
        <v>216</v>
      </c>
      <c r="B89" s="4" t="s">
        <v>217</v>
      </c>
      <c r="C89" s="5">
        <f>C90+C91</f>
        <v>0</v>
      </c>
      <c r="D89" s="5">
        <f>D90+D91</f>
        <v>2307000</v>
      </c>
      <c r="E89" s="5">
        <f>E90+E91</f>
        <v>0</v>
      </c>
      <c r="F89" s="5">
        <f>F90+F91</f>
        <v>2307000</v>
      </c>
    </row>
    <row r="90" spans="1:6" ht="12.75">
      <c r="A90" s="7" t="s">
        <v>214</v>
      </c>
      <c r="B90" s="4" t="s">
        <v>218</v>
      </c>
      <c r="C90" s="5">
        <f aca="true" t="shared" si="22" ref="C90:F91">C545</f>
        <v>0</v>
      </c>
      <c r="D90" s="5">
        <f t="shared" si="22"/>
        <v>2307000</v>
      </c>
      <c r="E90" s="5">
        <f t="shared" si="22"/>
        <v>0</v>
      </c>
      <c r="F90" s="5">
        <f t="shared" si="22"/>
        <v>2307000</v>
      </c>
    </row>
    <row r="91" spans="1:6" ht="12.75">
      <c r="A91" s="7" t="s">
        <v>391</v>
      </c>
      <c r="B91" s="4" t="s">
        <v>392</v>
      </c>
      <c r="C91" s="5">
        <f t="shared" si="22"/>
        <v>0</v>
      </c>
      <c r="D91" s="5">
        <f t="shared" si="22"/>
        <v>0</v>
      </c>
      <c r="E91" s="5">
        <f t="shared" si="22"/>
        <v>0</v>
      </c>
      <c r="F91" s="5">
        <f t="shared" si="22"/>
        <v>0</v>
      </c>
    </row>
    <row r="92" spans="1:6" ht="26.25">
      <c r="A92" s="7" t="s">
        <v>419</v>
      </c>
      <c r="B92" s="20">
        <v>480831</v>
      </c>
      <c r="C92" s="5">
        <f>C93</f>
        <v>0</v>
      </c>
      <c r="D92" s="5">
        <f>D93</f>
        <v>582000</v>
      </c>
      <c r="E92" s="5">
        <f>E93</f>
        <v>0</v>
      </c>
      <c r="F92" s="5">
        <f>F93</f>
        <v>582000</v>
      </c>
    </row>
    <row r="93" spans="1:6" ht="12.75">
      <c r="A93" s="7" t="s">
        <v>410</v>
      </c>
      <c r="B93" s="20">
        <v>48083103</v>
      </c>
      <c r="C93" s="5">
        <f>'sursa 08'!C12</f>
        <v>0</v>
      </c>
      <c r="D93" s="5">
        <f>'sursa 08'!D12</f>
        <v>582000</v>
      </c>
      <c r="E93" s="5">
        <f>'sursa 08'!E12</f>
        <v>0</v>
      </c>
      <c r="F93" s="5">
        <f>'sursa 08'!F12</f>
        <v>582000</v>
      </c>
    </row>
    <row r="94" spans="1:6" ht="26.25">
      <c r="A94" s="7" t="s">
        <v>219</v>
      </c>
      <c r="B94" s="4" t="s">
        <v>220</v>
      </c>
      <c r="C94" s="5">
        <f>C115+C135+C143+C153+C167+C198+C231+C267+C272+C289+C292+C323+C96</f>
        <v>0</v>
      </c>
      <c r="D94" s="5">
        <f>D115+D135+D143+D153+D167+D198+D231+D267+D272+D289+D292+D323+D96</f>
        <v>933646000</v>
      </c>
      <c r="E94" s="5">
        <f>E115+E135+E143+E153+E167+E198+E231+E267+E272+E289+E292+E323+E96</f>
        <v>53751000</v>
      </c>
      <c r="F94" s="5">
        <f>F115+F135+F143+F153+F167+F198+F231+F267+F272+F289+F292+F323+F96</f>
        <v>987397000</v>
      </c>
    </row>
    <row r="95" spans="1:6" ht="26.25">
      <c r="A95" s="7" t="s">
        <v>302</v>
      </c>
      <c r="B95" s="4" t="s">
        <v>303</v>
      </c>
      <c r="C95" s="5">
        <f>C96+C115+C135</f>
        <v>0</v>
      </c>
      <c r="D95" s="5">
        <f>D96+D115+D135</f>
        <v>45163000</v>
      </c>
      <c r="E95" s="5">
        <f>E96+E115+E135</f>
        <v>0</v>
      </c>
      <c r="F95" s="5">
        <f>F96+F115+F135</f>
        <v>45163000</v>
      </c>
    </row>
    <row r="96" spans="1:6" ht="12.75">
      <c r="A96" s="7" t="s">
        <v>304</v>
      </c>
      <c r="B96" s="4" t="s">
        <v>278</v>
      </c>
      <c r="C96" s="5">
        <f>C97+C102</f>
        <v>0</v>
      </c>
      <c r="D96" s="5">
        <f>D97+D102</f>
        <v>33097000</v>
      </c>
      <c r="E96" s="5">
        <f>E97+E102</f>
        <v>0</v>
      </c>
      <c r="F96" s="5">
        <f>F97+F102</f>
        <v>33097000</v>
      </c>
    </row>
    <row r="97" spans="1:6" ht="12.75">
      <c r="A97" s="7" t="s">
        <v>221</v>
      </c>
      <c r="B97" s="4" t="s">
        <v>222</v>
      </c>
      <c r="C97" s="5">
        <f>C98+C99+C100</f>
        <v>0</v>
      </c>
      <c r="D97" s="5">
        <f>D98+D99+D100</f>
        <v>30450000</v>
      </c>
      <c r="E97" s="5">
        <f>E98+E99+E100</f>
        <v>0</v>
      </c>
      <c r="F97" s="5">
        <f>F98+F99+F100</f>
        <v>30450000</v>
      </c>
    </row>
    <row r="98" spans="1:6" ht="26.25">
      <c r="A98" s="7" t="s">
        <v>78</v>
      </c>
      <c r="B98" s="4" t="s">
        <v>79</v>
      </c>
      <c r="C98" s="5">
        <f aca="true" t="shared" si="23" ref="C98:F99">C399</f>
        <v>0</v>
      </c>
      <c r="D98" s="5">
        <f t="shared" si="23"/>
        <v>21000000</v>
      </c>
      <c r="E98" s="5">
        <f t="shared" si="23"/>
        <v>0</v>
      </c>
      <c r="F98" s="5">
        <f t="shared" si="23"/>
        <v>21000000</v>
      </c>
    </row>
    <row r="99" spans="1:6" ht="26.25">
      <c r="A99" s="7" t="s">
        <v>80</v>
      </c>
      <c r="B99" s="4" t="s">
        <v>81</v>
      </c>
      <c r="C99" s="5">
        <f t="shared" si="23"/>
        <v>0</v>
      </c>
      <c r="D99" s="5">
        <f t="shared" si="23"/>
        <v>9280000</v>
      </c>
      <c r="E99" s="5">
        <f t="shared" si="23"/>
        <v>0</v>
      </c>
      <c r="F99" s="5">
        <f t="shared" si="23"/>
        <v>9280000</v>
      </c>
    </row>
    <row r="100" spans="1:6" ht="39">
      <c r="A100" s="7" t="s">
        <v>82</v>
      </c>
      <c r="B100" s="4" t="s">
        <v>83</v>
      </c>
      <c r="C100" s="5">
        <f>C101</f>
        <v>0</v>
      </c>
      <c r="D100" s="5">
        <f>D101</f>
        <v>170000</v>
      </c>
      <c r="E100" s="5">
        <f>E101</f>
        <v>0</v>
      </c>
      <c r="F100" s="5">
        <f>F101</f>
        <v>170000</v>
      </c>
    </row>
    <row r="101" spans="1:6" ht="12.75">
      <c r="A101" s="7" t="s">
        <v>86</v>
      </c>
      <c r="B101" s="4" t="s">
        <v>87</v>
      </c>
      <c r="C101" s="5">
        <f>C402</f>
        <v>0</v>
      </c>
      <c r="D101" s="5">
        <f>D402</f>
        <v>170000</v>
      </c>
      <c r="E101" s="5">
        <f>E402</f>
        <v>0</v>
      </c>
      <c r="F101" s="5">
        <f>F402</f>
        <v>170000</v>
      </c>
    </row>
    <row r="102" spans="1:6" ht="26.25">
      <c r="A102" s="7" t="s">
        <v>274</v>
      </c>
      <c r="B102" s="4" t="s">
        <v>89</v>
      </c>
      <c r="C102" s="5">
        <f>C103+C111</f>
        <v>0</v>
      </c>
      <c r="D102" s="5">
        <f>D103+D111</f>
        <v>2647000</v>
      </c>
      <c r="E102" s="5">
        <f>E103+E111</f>
        <v>0</v>
      </c>
      <c r="F102" s="5">
        <f>F103+F111</f>
        <v>2647000</v>
      </c>
    </row>
    <row r="103" spans="1:6" ht="39">
      <c r="A103" s="7" t="s">
        <v>90</v>
      </c>
      <c r="B103" s="4" t="s">
        <v>91</v>
      </c>
      <c r="C103" s="5">
        <f>C104+C107</f>
        <v>0</v>
      </c>
      <c r="D103" s="5">
        <f>D104+D107</f>
        <v>1882000</v>
      </c>
      <c r="E103" s="5">
        <f>E104+E107</f>
        <v>0</v>
      </c>
      <c r="F103" s="5">
        <f>F104+F107</f>
        <v>1882000</v>
      </c>
    </row>
    <row r="104" spans="1:6" ht="26.25">
      <c r="A104" s="7" t="s">
        <v>92</v>
      </c>
      <c r="B104" s="4" t="s">
        <v>93</v>
      </c>
      <c r="C104" s="5">
        <f>C105+C106</f>
        <v>0</v>
      </c>
      <c r="D104" s="5">
        <f>D105+D106</f>
        <v>0</v>
      </c>
      <c r="E104" s="5">
        <f>E105+E106</f>
        <v>0</v>
      </c>
      <c r="F104" s="5">
        <f>F105+F106</f>
        <v>0</v>
      </c>
    </row>
    <row r="105" spans="1:6" ht="12.75">
      <c r="A105" s="7" t="s">
        <v>94</v>
      </c>
      <c r="B105" s="4" t="s">
        <v>95</v>
      </c>
      <c r="C105" s="5">
        <f aca="true" t="shared" si="24" ref="C105:F106">C556</f>
        <v>0</v>
      </c>
      <c r="D105" s="5">
        <f t="shared" si="24"/>
        <v>0</v>
      </c>
      <c r="E105" s="5">
        <f t="shared" si="24"/>
        <v>0</v>
      </c>
      <c r="F105" s="5">
        <f t="shared" si="24"/>
        <v>0</v>
      </c>
    </row>
    <row r="106" spans="1:6" ht="12.75">
      <c r="A106" s="7" t="s">
        <v>96</v>
      </c>
      <c r="B106" s="4" t="s">
        <v>97</v>
      </c>
      <c r="C106" s="5">
        <f t="shared" si="24"/>
        <v>0</v>
      </c>
      <c r="D106" s="5">
        <f t="shared" si="24"/>
        <v>0</v>
      </c>
      <c r="E106" s="5">
        <f t="shared" si="24"/>
        <v>0</v>
      </c>
      <c r="F106" s="5">
        <f t="shared" si="24"/>
        <v>0</v>
      </c>
    </row>
    <row r="107" spans="1:6" ht="26.25">
      <c r="A107" s="7" t="s">
        <v>298</v>
      </c>
      <c r="B107" s="4" t="s">
        <v>299</v>
      </c>
      <c r="C107" s="5">
        <f>C108+C109+C110</f>
        <v>0</v>
      </c>
      <c r="D107" s="5">
        <f>D108+D109+D110</f>
        <v>1882000</v>
      </c>
      <c r="E107" s="5">
        <f>E108+E109+E110</f>
        <v>0</v>
      </c>
      <c r="F107" s="5">
        <f>F108+F109+F110</f>
        <v>1882000</v>
      </c>
    </row>
    <row r="108" spans="1:6" ht="12.75">
      <c r="A108" s="7" t="s">
        <v>94</v>
      </c>
      <c r="B108" s="4" t="s">
        <v>300</v>
      </c>
      <c r="C108" s="5">
        <f aca="true" t="shared" si="25" ref="C108:D110">C559</f>
        <v>0</v>
      </c>
      <c r="D108" s="5">
        <f t="shared" si="25"/>
        <v>279000</v>
      </c>
      <c r="E108" s="5">
        <f aca="true" t="shared" si="26" ref="E108:F110">E559</f>
        <v>0</v>
      </c>
      <c r="F108" s="5">
        <f t="shared" si="26"/>
        <v>279000</v>
      </c>
    </row>
    <row r="109" spans="1:6" ht="12.75">
      <c r="A109" s="7" t="s">
        <v>96</v>
      </c>
      <c r="B109" s="4" t="s">
        <v>301</v>
      </c>
      <c r="C109" s="5">
        <f t="shared" si="25"/>
        <v>0</v>
      </c>
      <c r="D109" s="5">
        <f t="shared" si="25"/>
        <v>1581000</v>
      </c>
      <c r="E109" s="5">
        <f t="shared" si="26"/>
        <v>0</v>
      </c>
      <c r="F109" s="5">
        <f t="shared" si="26"/>
        <v>1581000</v>
      </c>
    </row>
    <row r="110" spans="1:6" ht="12.75">
      <c r="A110" s="7" t="s">
        <v>295</v>
      </c>
      <c r="B110" s="4" t="s">
        <v>397</v>
      </c>
      <c r="C110" s="5">
        <f t="shared" si="25"/>
        <v>0</v>
      </c>
      <c r="D110" s="5">
        <f t="shared" si="25"/>
        <v>22000</v>
      </c>
      <c r="E110" s="5">
        <f t="shared" si="26"/>
        <v>0</v>
      </c>
      <c r="F110" s="5">
        <f t="shared" si="26"/>
        <v>22000</v>
      </c>
    </row>
    <row r="111" spans="1:6" ht="12.75">
      <c r="A111" s="7" t="s">
        <v>98</v>
      </c>
      <c r="B111" s="4" t="s">
        <v>99</v>
      </c>
      <c r="C111" s="5">
        <f aca="true" t="shared" si="27" ref="C111:F113">C112</f>
        <v>0</v>
      </c>
      <c r="D111" s="5">
        <f t="shared" si="27"/>
        <v>765000</v>
      </c>
      <c r="E111" s="5">
        <f t="shared" si="27"/>
        <v>0</v>
      </c>
      <c r="F111" s="5">
        <f t="shared" si="27"/>
        <v>765000</v>
      </c>
    </row>
    <row r="112" spans="1:6" ht="12.75">
      <c r="A112" s="7" t="s">
        <v>100</v>
      </c>
      <c r="B112" s="4" t="s">
        <v>101</v>
      </c>
      <c r="C112" s="5">
        <f t="shared" si="27"/>
        <v>0</v>
      </c>
      <c r="D112" s="5">
        <f t="shared" si="27"/>
        <v>765000</v>
      </c>
      <c r="E112" s="5">
        <f t="shared" si="27"/>
        <v>0</v>
      </c>
      <c r="F112" s="5">
        <f t="shared" si="27"/>
        <v>765000</v>
      </c>
    </row>
    <row r="113" spans="1:6" ht="12.75">
      <c r="A113" s="7" t="s">
        <v>102</v>
      </c>
      <c r="B113" s="4" t="s">
        <v>103</v>
      </c>
      <c r="C113" s="5">
        <f t="shared" si="27"/>
        <v>0</v>
      </c>
      <c r="D113" s="5">
        <f t="shared" si="27"/>
        <v>765000</v>
      </c>
      <c r="E113" s="5">
        <f t="shared" si="27"/>
        <v>0</v>
      </c>
      <c r="F113" s="5">
        <f t="shared" si="27"/>
        <v>765000</v>
      </c>
    </row>
    <row r="114" spans="1:6" ht="12.75">
      <c r="A114" s="7" t="s">
        <v>110</v>
      </c>
      <c r="B114" s="4" t="s">
        <v>111</v>
      </c>
      <c r="C114" s="5">
        <f>C565</f>
        <v>0</v>
      </c>
      <c r="D114" s="5">
        <f>D565</f>
        <v>765000</v>
      </c>
      <c r="E114" s="5">
        <f>E565</f>
        <v>0</v>
      </c>
      <c r="F114" s="5">
        <f>F565</f>
        <v>765000</v>
      </c>
    </row>
    <row r="115" spans="1:6" ht="26.25">
      <c r="A115" s="7" t="s">
        <v>305</v>
      </c>
      <c r="B115" s="4" t="s">
        <v>306</v>
      </c>
      <c r="C115" s="5">
        <f>C116+C126</f>
        <v>0</v>
      </c>
      <c r="D115" s="5">
        <f>D116+D126</f>
        <v>11200000</v>
      </c>
      <c r="E115" s="5">
        <f>E116+E126</f>
        <v>0</v>
      </c>
      <c r="F115" s="5">
        <f>F116+F126</f>
        <v>11200000</v>
      </c>
    </row>
    <row r="116" spans="1:6" ht="12.75">
      <c r="A116" s="7" t="s">
        <v>221</v>
      </c>
      <c r="B116" s="4" t="s">
        <v>222</v>
      </c>
      <c r="C116" s="5">
        <f>C117+C118+C121+C124</f>
        <v>0</v>
      </c>
      <c r="D116" s="5">
        <f>D117+D118+D121+D124+D119</f>
        <v>10690000</v>
      </c>
      <c r="E116" s="5">
        <f>E117+E118+E121+E124+E119</f>
        <v>0</v>
      </c>
      <c r="F116" s="5">
        <f>F117+F118+F121+F124+F119</f>
        <v>10690000</v>
      </c>
    </row>
    <row r="117" spans="1:6" ht="26.25">
      <c r="A117" s="7" t="s">
        <v>78</v>
      </c>
      <c r="B117" s="4" t="s">
        <v>79</v>
      </c>
      <c r="C117" s="5">
        <f aca="true" t="shared" si="28" ref="C117:F118">C405</f>
        <v>0</v>
      </c>
      <c r="D117" s="5">
        <f t="shared" si="28"/>
        <v>9377000</v>
      </c>
      <c r="E117" s="5">
        <f t="shared" si="28"/>
        <v>0</v>
      </c>
      <c r="F117" s="5">
        <f t="shared" si="28"/>
        <v>9377000</v>
      </c>
    </row>
    <row r="118" spans="1:6" ht="26.25">
      <c r="A118" s="7" t="s">
        <v>80</v>
      </c>
      <c r="B118" s="4" t="s">
        <v>81</v>
      </c>
      <c r="C118" s="5">
        <f t="shared" si="28"/>
        <v>0</v>
      </c>
      <c r="D118" s="5">
        <f t="shared" si="28"/>
        <v>1190000</v>
      </c>
      <c r="E118" s="5">
        <f t="shared" si="28"/>
        <v>0</v>
      </c>
      <c r="F118" s="5">
        <f t="shared" si="28"/>
        <v>1190000</v>
      </c>
    </row>
    <row r="119" spans="1:6" ht="12.75">
      <c r="A119" s="7" t="s">
        <v>431</v>
      </c>
      <c r="B119" s="4" t="s">
        <v>433</v>
      </c>
      <c r="C119" s="5"/>
      <c r="D119" s="5">
        <f>D120</f>
        <v>0</v>
      </c>
      <c r="E119" s="5">
        <f>E120</f>
        <v>0</v>
      </c>
      <c r="F119" s="5">
        <f>F120</f>
        <v>0</v>
      </c>
    </row>
    <row r="120" spans="1:6" ht="12.75">
      <c r="A120" s="7" t="s">
        <v>432</v>
      </c>
      <c r="B120" s="4" t="s">
        <v>434</v>
      </c>
      <c r="C120" s="5"/>
      <c r="D120" s="5">
        <f>D408</f>
        <v>0</v>
      </c>
      <c r="E120" s="5">
        <f>E408</f>
        <v>0</v>
      </c>
      <c r="F120" s="5">
        <f>F408</f>
        <v>0</v>
      </c>
    </row>
    <row r="121" spans="1:6" ht="26.25">
      <c r="A121" s="7" t="s">
        <v>232</v>
      </c>
      <c r="B121" s="4" t="s">
        <v>233</v>
      </c>
      <c r="C121" s="5">
        <f aca="true" t="shared" si="29" ref="C121:F122">C122</f>
        <v>0</v>
      </c>
      <c r="D121" s="5">
        <f t="shared" si="29"/>
        <v>0</v>
      </c>
      <c r="E121" s="5">
        <f t="shared" si="29"/>
        <v>0</v>
      </c>
      <c r="F121" s="5">
        <f t="shared" si="29"/>
        <v>0</v>
      </c>
    </row>
    <row r="122" spans="1:6" ht="52.5">
      <c r="A122" s="7" t="s">
        <v>234</v>
      </c>
      <c r="B122" s="4" t="s">
        <v>235</v>
      </c>
      <c r="C122" s="5">
        <f t="shared" si="29"/>
        <v>0</v>
      </c>
      <c r="D122" s="5">
        <f t="shared" si="29"/>
        <v>0</v>
      </c>
      <c r="E122" s="5">
        <f t="shared" si="29"/>
        <v>0</v>
      </c>
      <c r="F122" s="5">
        <f t="shared" si="29"/>
        <v>0</v>
      </c>
    </row>
    <row r="123" spans="1:6" ht="12.75">
      <c r="A123" s="7" t="s">
        <v>236</v>
      </c>
      <c r="B123" s="4" t="s">
        <v>237</v>
      </c>
      <c r="C123" s="5">
        <f>C411</f>
        <v>0</v>
      </c>
      <c r="D123" s="5">
        <f>D411</f>
        <v>0</v>
      </c>
      <c r="E123" s="5">
        <f>E411</f>
        <v>0</v>
      </c>
      <c r="F123" s="5">
        <f>F411</f>
        <v>0</v>
      </c>
    </row>
    <row r="124" spans="1:6" ht="39.75">
      <c r="A124" s="7" t="s">
        <v>82</v>
      </c>
      <c r="B124" s="4" t="s">
        <v>83</v>
      </c>
      <c r="C124" s="5">
        <f>C125</f>
        <v>0</v>
      </c>
      <c r="D124" s="5">
        <f>D125</f>
        <v>123000</v>
      </c>
      <c r="E124" s="5">
        <f>E125</f>
        <v>0</v>
      </c>
      <c r="F124" s="5">
        <f>F125</f>
        <v>123000</v>
      </c>
    </row>
    <row r="125" spans="1:6" ht="14.25">
      <c r="A125" s="7" t="s">
        <v>86</v>
      </c>
      <c r="B125" s="4" t="s">
        <v>87</v>
      </c>
      <c r="C125" s="5">
        <f>'sursa 10'!C140</f>
        <v>0</v>
      </c>
      <c r="D125" s="5">
        <f>'sursa 10'!D140</f>
        <v>123000</v>
      </c>
      <c r="E125" s="5">
        <f>'sursa 10'!E140</f>
        <v>0</v>
      </c>
      <c r="F125" s="5">
        <f>'sursa 10'!F140</f>
        <v>123000</v>
      </c>
    </row>
    <row r="126" spans="1:6" ht="26.25">
      <c r="A126" s="7" t="s">
        <v>274</v>
      </c>
      <c r="B126" s="4" t="s">
        <v>89</v>
      </c>
      <c r="C126" s="5">
        <f>C127+C130</f>
        <v>0</v>
      </c>
      <c r="D126" s="5">
        <f>D127+D130</f>
        <v>510000</v>
      </c>
      <c r="E126" s="5">
        <f>E127+E130</f>
        <v>0</v>
      </c>
      <c r="F126" s="5">
        <f>F127+F130</f>
        <v>510000</v>
      </c>
    </row>
    <row r="127" spans="1:6" ht="26.25">
      <c r="A127" s="7" t="s">
        <v>275</v>
      </c>
      <c r="B127" s="4" t="s">
        <v>276</v>
      </c>
      <c r="C127" s="5">
        <f aca="true" t="shared" si="30" ref="C127:F128">C128</f>
        <v>0</v>
      </c>
      <c r="D127" s="5">
        <f t="shared" si="30"/>
        <v>0</v>
      </c>
      <c r="E127" s="5">
        <f t="shared" si="30"/>
        <v>0</v>
      </c>
      <c r="F127" s="5">
        <f t="shared" si="30"/>
        <v>0</v>
      </c>
    </row>
    <row r="128" spans="1:6" ht="12.75">
      <c r="A128" s="7" t="s">
        <v>277</v>
      </c>
      <c r="B128" s="4" t="s">
        <v>278</v>
      </c>
      <c r="C128" s="5">
        <f t="shared" si="30"/>
        <v>0</v>
      </c>
      <c r="D128" s="5">
        <f t="shared" si="30"/>
        <v>0</v>
      </c>
      <c r="E128" s="5">
        <f t="shared" si="30"/>
        <v>0</v>
      </c>
      <c r="F128" s="5">
        <f t="shared" si="30"/>
        <v>0</v>
      </c>
    </row>
    <row r="129" spans="1:6" ht="12.75">
      <c r="A129" s="7" t="s">
        <v>281</v>
      </c>
      <c r="B129" s="4" t="s">
        <v>282</v>
      </c>
      <c r="C129" s="5">
        <f>C570</f>
        <v>0</v>
      </c>
      <c r="D129" s="5">
        <f>D570</f>
        <v>0</v>
      </c>
      <c r="E129" s="5">
        <f>E570</f>
        <v>0</v>
      </c>
      <c r="F129" s="5">
        <f>F570</f>
        <v>0</v>
      </c>
    </row>
    <row r="130" spans="1:6" ht="12.75">
      <c r="A130" s="7" t="s">
        <v>98</v>
      </c>
      <c r="B130" s="4" t="s">
        <v>99</v>
      </c>
      <c r="C130" s="5">
        <f aca="true" t="shared" si="31" ref="C130:F131">C131</f>
        <v>0</v>
      </c>
      <c r="D130" s="5">
        <f t="shared" si="31"/>
        <v>510000</v>
      </c>
      <c r="E130" s="5">
        <f t="shared" si="31"/>
        <v>0</v>
      </c>
      <c r="F130" s="5">
        <f t="shared" si="31"/>
        <v>510000</v>
      </c>
    </row>
    <row r="131" spans="1:6" ht="12.75">
      <c r="A131" s="7" t="s">
        <v>100</v>
      </c>
      <c r="B131" s="4" t="s">
        <v>101</v>
      </c>
      <c r="C131" s="5">
        <f t="shared" si="31"/>
        <v>0</v>
      </c>
      <c r="D131" s="5">
        <f t="shared" si="31"/>
        <v>510000</v>
      </c>
      <c r="E131" s="5">
        <f t="shared" si="31"/>
        <v>0</v>
      </c>
      <c r="F131" s="5">
        <f t="shared" si="31"/>
        <v>510000</v>
      </c>
    </row>
    <row r="132" spans="1:6" ht="12.75">
      <c r="A132" s="7" t="s">
        <v>102</v>
      </c>
      <c r="B132" s="4" t="s">
        <v>103</v>
      </c>
      <c r="C132" s="5">
        <f>C133+C134</f>
        <v>0</v>
      </c>
      <c r="D132" s="5">
        <f>D133+D134</f>
        <v>510000</v>
      </c>
      <c r="E132" s="5">
        <f>E133+E134</f>
        <v>0</v>
      </c>
      <c r="F132" s="5">
        <f>F133+F134</f>
        <v>510000</v>
      </c>
    </row>
    <row r="133" spans="1:6" ht="12.75">
      <c r="A133" s="7" t="s">
        <v>106</v>
      </c>
      <c r="B133" s="4" t="s">
        <v>107</v>
      </c>
      <c r="C133" s="5">
        <f aca="true" t="shared" si="32" ref="C133:F134">C574</f>
        <v>0</v>
      </c>
      <c r="D133" s="5">
        <f t="shared" si="32"/>
        <v>150000</v>
      </c>
      <c r="E133" s="5">
        <f t="shared" si="32"/>
        <v>0</v>
      </c>
      <c r="F133" s="5">
        <f t="shared" si="32"/>
        <v>150000</v>
      </c>
    </row>
    <row r="134" spans="1:6" ht="12.75">
      <c r="A134" s="7" t="s">
        <v>110</v>
      </c>
      <c r="B134" s="4" t="s">
        <v>111</v>
      </c>
      <c r="C134" s="5">
        <f t="shared" si="32"/>
        <v>0</v>
      </c>
      <c r="D134" s="5">
        <f t="shared" si="32"/>
        <v>360000</v>
      </c>
      <c r="E134" s="5">
        <f t="shared" si="32"/>
        <v>0</v>
      </c>
      <c r="F134" s="5">
        <f t="shared" si="32"/>
        <v>360000</v>
      </c>
    </row>
    <row r="135" spans="1:6" ht="12.75">
      <c r="A135" s="7" t="s">
        <v>307</v>
      </c>
      <c r="B135" s="4" t="s">
        <v>308</v>
      </c>
      <c r="C135" s="5">
        <f aca="true" t="shared" si="33" ref="C135:F136">C136</f>
        <v>0</v>
      </c>
      <c r="D135" s="5">
        <f t="shared" si="33"/>
        <v>866000</v>
      </c>
      <c r="E135" s="5">
        <f t="shared" si="33"/>
        <v>0</v>
      </c>
      <c r="F135" s="5">
        <f t="shared" si="33"/>
        <v>866000</v>
      </c>
    </row>
    <row r="136" spans="1:6" ht="12.75">
      <c r="A136" s="7" t="s">
        <v>221</v>
      </c>
      <c r="B136" s="4" t="s">
        <v>222</v>
      </c>
      <c r="C136" s="5">
        <f t="shared" si="33"/>
        <v>0</v>
      </c>
      <c r="D136" s="5">
        <f t="shared" si="33"/>
        <v>866000</v>
      </c>
      <c r="E136" s="5">
        <f t="shared" si="33"/>
        <v>0</v>
      </c>
      <c r="F136" s="5">
        <f t="shared" si="33"/>
        <v>866000</v>
      </c>
    </row>
    <row r="137" spans="1:6" ht="12.75">
      <c r="A137" s="7" t="s">
        <v>223</v>
      </c>
      <c r="B137" s="4" t="s">
        <v>224</v>
      </c>
      <c r="C137" s="5">
        <f>C138+C140</f>
        <v>0</v>
      </c>
      <c r="D137" s="5">
        <f>D138+D140</f>
        <v>866000</v>
      </c>
      <c r="E137" s="5">
        <f>E138+E140</f>
        <v>0</v>
      </c>
      <c r="F137" s="5">
        <f>F138+F140</f>
        <v>866000</v>
      </c>
    </row>
    <row r="138" spans="1:6" ht="26.25">
      <c r="A138" s="7" t="s">
        <v>225</v>
      </c>
      <c r="B138" s="4" t="s">
        <v>226</v>
      </c>
      <c r="C138" s="5">
        <f>C139</f>
        <v>0</v>
      </c>
      <c r="D138" s="5">
        <f>D139</f>
        <v>706000</v>
      </c>
      <c r="E138" s="5">
        <f>E139</f>
        <v>0</v>
      </c>
      <c r="F138" s="5">
        <f>F139</f>
        <v>706000</v>
      </c>
    </row>
    <row r="139" spans="1:6" ht="12.75">
      <c r="A139" s="7" t="s">
        <v>227</v>
      </c>
      <c r="B139" s="4" t="s">
        <v>228</v>
      </c>
      <c r="C139" s="5">
        <f>C418</f>
        <v>0</v>
      </c>
      <c r="D139" s="5">
        <f>D418</f>
        <v>706000</v>
      </c>
      <c r="E139" s="5">
        <f>E418</f>
        <v>0</v>
      </c>
      <c r="F139" s="5">
        <f>F418</f>
        <v>706000</v>
      </c>
    </row>
    <row r="140" spans="1:6" ht="26.25">
      <c r="A140" s="7" t="s">
        <v>229</v>
      </c>
      <c r="B140" s="4" t="s">
        <v>176</v>
      </c>
      <c r="C140" s="5">
        <f>C141</f>
        <v>0</v>
      </c>
      <c r="D140" s="5">
        <f>D141</f>
        <v>160000</v>
      </c>
      <c r="E140" s="5">
        <f>E141</f>
        <v>0</v>
      </c>
      <c r="F140" s="5">
        <f>F141</f>
        <v>160000</v>
      </c>
    </row>
    <row r="141" spans="1:6" ht="26.25">
      <c r="A141" s="7" t="s">
        <v>230</v>
      </c>
      <c r="B141" s="4" t="s">
        <v>231</v>
      </c>
      <c r="C141" s="5">
        <f>C420</f>
        <v>0</v>
      </c>
      <c r="D141" s="5">
        <f>D420</f>
        <v>160000</v>
      </c>
      <c r="E141" s="5">
        <f>E420</f>
        <v>0</v>
      </c>
      <c r="F141" s="5">
        <f>F420</f>
        <v>160000</v>
      </c>
    </row>
    <row r="142" spans="1:6" ht="26.25">
      <c r="A142" s="7" t="s">
        <v>309</v>
      </c>
      <c r="B142" s="4" t="s">
        <v>310</v>
      </c>
      <c r="C142" s="5">
        <f>C143</f>
        <v>0</v>
      </c>
      <c r="D142" s="5">
        <f>D143</f>
        <v>460000</v>
      </c>
      <c r="E142" s="5">
        <f>E143</f>
        <v>0</v>
      </c>
      <c r="F142" s="5">
        <f>F143</f>
        <v>460000</v>
      </c>
    </row>
    <row r="143" spans="1:6" ht="12.75">
      <c r="A143" s="7" t="s">
        <v>311</v>
      </c>
      <c r="B143" s="4" t="s">
        <v>312</v>
      </c>
      <c r="C143" s="5">
        <f>C144+C146</f>
        <v>0</v>
      </c>
      <c r="D143" s="5">
        <f>D144+D146</f>
        <v>460000</v>
      </c>
      <c r="E143" s="5">
        <f>E144+E146</f>
        <v>0</v>
      </c>
      <c r="F143" s="5">
        <f>F144+F146</f>
        <v>460000</v>
      </c>
    </row>
    <row r="144" spans="1:6" ht="12.75">
      <c r="A144" s="7" t="s">
        <v>221</v>
      </c>
      <c r="B144" s="4" t="s">
        <v>222</v>
      </c>
      <c r="C144" s="5">
        <f>C145</f>
        <v>0</v>
      </c>
      <c r="D144" s="5">
        <f>D145</f>
        <v>426000</v>
      </c>
      <c r="E144" s="5">
        <f>E145</f>
        <v>0</v>
      </c>
      <c r="F144" s="5">
        <f>F145</f>
        <v>426000</v>
      </c>
    </row>
    <row r="145" spans="1:6" ht="26.25">
      <c r="A145" s="7" t="s">
        <v>80</v>
      </c>
      <c r="B145" s="4" t="s">
        <v>81</v>
      </c>
      <c r="C145" s="5">
        <f>C424</f>
        <v>0</v>
      </c>
      <c r="D145" s="5">
        <f>D424</f>
        <v>426000</v>
      </c>
      <c r="E145" s="5">
        <f>E424</f>
        <v>0</v>
      </c>
      <c r="F145" s="5">
        <f>F424</f>
        <v>426000</v>
      </c>
    </row>
    <row r="146" spans="1:6" ht="26.25">
      <c r="A146" s="7" t="s">
        <v>274</v>
      </c>
      <c r="B146" s="4" t="s">
        <v>89</v>
      </c>
      <c r="C146" s="5">
        <f aca="true" t="shared" si="34" ref="C146:F148">C147</f>
        <v>0</v>
      </c>
      <c r="D146" s="5">
        <f t="shared" si="34"/>
        <v>34000</v>
      </c>
      <c r="E146" s="5">
        <f t="shared" si="34"/>
        <v>0</v>
      </c>
      <c r="F146" s="5">
        <f t="shared" si="34"/>
        <v>34000</v>
      </c>
    </row>
    <row r="147" spans="1:6" ht="12.75">
      <c r="A147" s="7" t="s">
        <v>98</v>
      </c>
      <c r="B147" s="4" t="s">
        <v>99</v>
      </c>
      <c r="C147" s="5">
        <f t="shared" si="34"/>
        <v>0</v>
      </c>
      <c r="D147" s="5">
        <f t="shared" si="34"/>
        <v>34000</v>
      </c>
      <c r="E147" s="5">
        <f t="shared" si="34"/>
        <v>0</v>
      </c>
      <c r="F147" s="5">
        <f t="shared" si="34"/>
        <v>34000</v>
      </c>
    </row>
    <row r="148" spans="1:6" ht="12.75">
      <c r="A148" s="7" t="s">
        <v>100</v>
      </c>
      <c r="B148" s="4" t="s">
        <v>101</v>
      </c>
      <c r="C148" s="5">
        <f t="shared" si="34"/>
        <v>0</v>
      </c>
      <c r="D148" s="5">
        <f t="shared" si="34"/>
        <v>34000</v>
      </c>
      <c r="E148" s="5">
        <f t="shared" si="34"/>
        <v>0</v>
      </c>
      <c r="F148" s="5">
        <f t="shared" si="34"/>
        <v>34000</v>
      </c>
    </row>
    <row r="149" spans="1:6" ht="12.75">
      <c r="A149" s="7" t="s">
        <v>102</v>
      </c>
      <c r="B149" s="4" t="s">
        <v>103</v>
      </c>
      <c r="C149" s="5">
        <f>C151+C150</f>
        <v>0</v>
      </c>
      <c r="D149" s="5">
        <f>D151+D150</f>
        <v>34000</v>
      </c>
      <c r="E149" s="5">
        <f>E151+E150</f>
        <v>0</v>
      </c>
      <c r="F149" s="5">
        <f>F151+F150</f>
        <v>34000</v>
      </c>
    </row>
    <row r="150" spans="1:6" ht="12.75">
      <c r="A150" s="7" t="s">
        <v>106</v>
      </c>
      <c r="B150" s="4" t="s">
        <v>107</v>
      </c>
      <c r="C150" s="5">
        <f aca="true" t="shared" si="35" ref="C150:F151">C582</f>
        <v>0</v>
      </c>
      <c r="D150" s="5">
        <f t="shared" si="35"/>
        <v>0</v>
      </c>
      <c r="E150" s="5">
        <f t="shared" si="35"/>
        <v>0</v>
      </c>
      <c r="F150" s="5">
        <f t="shared" si="35"/>
        <v>0</v>
      </c>
    </row>
    <row r="151" spans="1:6" ht="12.75">
      <c r="A151" s="7" t="s">
        <v>110</v>
      </c>
      <c r="B151" s="4" t="s">
        <v>111</v>
      </c>
      <c r="C151" s="5">
        <f t="shared" si="35"/>
        <v>0</v>
      </c>
      <c r="D151" s="5">
        <f t="shared" si="35"/>
        <v>34000</v>
      </c>
      <c r="E151" s="5">
        <f t="shared" si="35"/>
        <v>0</v>
      </c>
      <c r="F151" s="5">
        <f t="shared" si="35"/>
        <v>34000</v>
      </c>
    </row>
    <row r="152" spans="1:6" ht="26.25">
      <c r="A152" s="7" t="s">
        <v>313</v>
      </c>
      <c r="B152" s="4" t="s">
        <v>314</v>
      </c>
      <c r="C152" s="5">
        <f>C153+C167+C198+C231</f>
        <v>0</v>
      </c>
      <c r="D152" s="5">
        <f>D153+D167+D198+D231</f>
        <v>622289000</v>
      </c>
      <c r="E152" s="5">
        <f>E153+E167+E198+E231</f>
        <v>48002000</v>
      </c>
      <c r="F152" s="5">
        <f>F153+F167+F198+F231</f>
        <v>670291000</v>
      </c>
    </row>
    <row r="153" spans="1:6" ht="26.25">
      <c r="A153" s="7" t="s">
        <v>315</v>
      </c>
      <c r="B153" s="4" t="s">
        <v>316</v>
      </c>
      <c r="C153" s="5">
        <f>C154+C162</f>
        <v>0</v>
      </c>
      <c r="D153" s="5">
        <f>D154+D162</f>
        <v>14572000</v>
      </c>
      <c r="E153" s="5">
        <f>E154+E162</f>
        <v>-630000</v>
      </c>
      <c r="F153" s="5">
        <f>F154+F162</f>
        <v>13942000</v>
      </c>
    </row>
    <row r="154" spans="1:6" ht="12.75">
      <c r="A154" s="7" t="s">
        <v>221</v>
      </c>
      <c r="B154" s="4" t="s">
        <v>222</v>
      </c>
      <c r="C154" s="5">
        <f>C155+C156+C160</f>
        <v>0</v>
      </c>
      <c r="D154" s="5">
        <f>D155+D156+D160</f>
        <v>14572000</v>
      </c>
      <c r="E154" s="5">
        <f>E155+E156+E160</f>
        <v>-630000</v>
      </c>
      <c r="F154" s="5">
        <f>F155+F156+F160</f>
        <v>13942000</v>
      </c>
    </row>
    <row r="155" spans="1:6" ht="26.25">
      <c r="A155" s="7" t="s">
        <v>80</v>
      </c>
      <c r="B155" s="4" t="s">
        <v>81</v>
      </c>
      <c r="C155" s="5">
        <f>C428</f>
        <v>0</v>
      </c>
      <c r="D155" s="5">
        <f>D428</f>
        <v>1709000</v>
      </c>
      <c r="E155" s="5">
        <f>E428</f>
        <v>0</v>
      </c>
      <c r="F155" s="5">
        <f>F428</f>
        <v>1709000</v>
      </c>
    </row>
    <row r="156" spans="1:6" ht="12.75">
      <c r="A156" s="7" t="s">
        <v>248</v>
      </c>
      <c r="B156" s="4" t="s">
        <v>249</v>
      </c>
      <c r="C156" s="5">
        <f>C157</f>
        <v>0</v>
      </c>
      <c r="D156" s="5">
        <f>D157</f>
        <v>12637000</v>
      </c>
      <c r="E156" s="5">
        <f>E157</f>
        <v>-630000</v>
      </c>
      <c r="F156" s="5">
        <f>F157</f>
        <v>12007000</v>
      </c>
    </row>
    <row r="157" spans="1:6" ht="12.75">
      <c r="A157" s="7" t="s">
        <v>250</v>
      </c>
      <c r="B157" s="4" t="s">
        <v>251</v>
      </c>
      <c r="C157" s="5">
        <f>C158+C159</f>
        <v>0</v>
      </c>
      <c r="D157" s="5">
        <f>D158+D159</f>
        <v>12637000</v>
      </c>
      <c r="E157" s="5">
        <f>E158+E159</f>
        <v>-630000</v>
      </c>
      <c r="F157" s="5">
        <f>F158+F159</f>
        <v>12007000</v>
      </c>
    </row>
    <row r="158" spans="1:6" ht="12.75">
      <c r="A158" s="7" t="s">
        <v>252</v>
      </c>
      <c r="B158" s="4" t="s">
        <v>253</v>
      </c>
      <c r="C158" s="5">
        <f aca="true" t="shared" si="36" ref="C158:F159">C431</f>
        <v>0</v>
      </c>
      <c r="D158" s="5">
        <f t="shared" si="36"/>
        <v>3145000</v>
      </c>
      <c r="E158" s="5">
        <f t="shared" si="36"/>
        <v>0</v>
      </c>
      <c r="F158" s="5">
        <f t="shared" si="36"/>
        <v>3145000</v>
      </c>
    </row>
    <row r="159" spans="1:6" ht="12.75">
      <c r="A159" s="7" t="s">
        <v>254</v>
      </c>
      <c r="B159" s="4" t="s">
        <v>255</v>
      </c>
      <c r="C159" s="5">
        <f t="shared" si="36"/>
        <v>0</v>
      </c>
      <c r="D159" s="5">
        <f t="shared" si="36"/>
        <v>9492000</v>
      </c>
      <c r="E159" s="5">
        <f t="shared" si="36"/>
        <v>-630000</v>
      </c>
      <c r="F159" s="5">
        <f t="shared" si="36"/>
        <v>8862000</v>
      </c>
    </row>
    <row r="160" spans="1:6" ht="39">
      <c r="A160" s="7" t="s">
        <v>82</v>
      </c>
      <c r="B160" s="4" t="s">
        <v>83</v>
      </c>
      <c r="C160" s="5">
        <f>C161</f>
        <v>0</v>
      </c>
      <c r="D160" s="5">
        <f>D161</f>
        <v>226000</v>
      </c>
      <c r="E160" s="5">
        <f>E161</f>
        <v>0</v>
      </c>
      <c r="F160" s="5">
        <f>F161</f>
        <v>226000</v>
      </c>
    </row>
    <row r="161" spans="1:6" ht="12.75">
      <c r="A161" s="7" t="s">
        <v>84</v>
      </c>
      <c r="B161" s="4" t="s">
        <v>85</v>
      </c>
      <c r="C161" s="5">
        <f>C434</f>
        <v>0</v>
      </c>
      <c r="D161" s="5">
        <f>D434</f>
        <v>226000</v>
      </c>
      <c r="E161" s="5">
        <f>E434</f>
        <v>0</v>
      </c>
      <c r="F161" s="5">
        <f>F434</f>
        <v>226000</v>
      </c>
    </row>
    <row r="162" spans="1:6" ht="26.25">
      <c r="A162" s="7" t="s">
        <v>274</v>
      </c>
      <c r="B162" s="4" t="s">
        <v>89</v>
      </c>
      <c r="C162" s="5">
        <f aca="true" t="shared" si="37" ref="C162:F165">C163</f>
        <v>0</v>
      </c>
      <c r="D162" s="5">
        <f t="shared" si="37"/>
        <v>0</v>
      </c>
      <c r="E162" s="5">
        <f t="shared" si="37"/>
        <v>0</v>
      </c>
      <c r="F162" s="5">
        <f t="shared" si="37"/>
        <v>0</v>
      </c>
    </row>
    <row r="163" spans="1:6" ht="12.75">
      <c r="A163" s="7" t="s">
        <v>98</v>
      </c>
      <c r="B163" s="4" t="s">
        <v>99</v>
      </c>
      <c r="C163" s="5">
        <f t="shared" si="37"/>
        <v>0</v>
      </c>
      <c r="D163" s="5">
        <f t="shared" si="37"/>
        <v>0</v>
      </c>
      <c r="E163" s="5">
        <f t="shared" si="37"/>
        <v>0</v>
      </c>
      <c r="F163" s="5">
        <f t="shared" si="37"/>
        <v>0</v>
      </c>
    </row>
    <row r="164" spans="1:6" ht="12.75">
      <c r="A164" s="7" t="s">
        <v>100</v>
      </c>
      <c r="B164" s="4" t="s">
        <v>101</v>
      </c>
      <c r="C164" s="5">
        <f t="shared" si="37"/>
        <v>0</v>
      </c>
      <c r="D164" s="5">
        <f t="shared" si="37"/>
        <v>0</v>
      </c>
      <c r="E164" s="5">
        <f t="shared" si="37"/>
        <v>0</v>
      </c>
      <c r="F164" s="5">
        <f t="shared" si="37"/>
        <v>0</v>
      </c>
    </row>
    <row r="165" spans="1:6" ht="12.75">
      <c r="A165" s="7" t="s">
        <v>102</v>
      </c>
      <c r="B165" s="4" t="s">
        <v>103</v>
      </c>
      <c r="C165" s="5">
        <f t="shared" si="37"/>
        <v>0</v>
      </c>
      <c r="D165" s="5">
        <f t="shared" si="37"/>
        <v>0</v>
      </c>
      <c r="E165" s="5">
        <f t="shared" si="37"/>
        <v>0</v>
      </c>
      <c r="F165" s="5">
        <f t="shared" si="37"/>
        <v>0</v>
      </c>
    </row>
    <row r="166" spans="1:6" ht="12.75">
      <c r="A166" s="7" t="s">
        <v>110</v>
      </c>
      <c r="B166" s="4" t="s">
        <v>111</v>
      </c>
      <c r="C166" s="5">
        <f>C590</f>
        <v>0</v>
      </c>
      <c r="D166" s="5">
        <f>D590</f>
        <v>0</v>
      </c>
      <c r="E166" s="5">
        <f>E590</f>
        <v>0</v>
      </c>
      <c r="F166" s="5">
        <f>F590</f>
        <v>0</v>
      </c>
    </row>
    <row r="167" spans="1:6" ht="12.75">
      <c r="A167" s="7" t="s">
        <v>317</v>
      </c>
      <c r="B167" s="4" t="s">
        <v>318</v>
      </c>
      <c r="C167" s="5">
        <f>C168+C178</f>
        <v>0</v>
      </c>
      <c r="D167" s="5">
        <f>D168+D178</f>
        <v>441221000</v>
      </c>
      <c r="E167" s="5">
        <f>E168+E178</f>
        <v>37426000</v>
      </c>
      <c r="F167" s="5">
        <f>F168+F178</f>
        <v>478647000</v>
      </c>
    </row>
    <row r="168" spans="1:6" ht="12.75">
      <c r="A168" s="7" t="s">
        <v>221</v>
      </c>
      <c r="B168" s="4" t="s">
        <v>222</v>
      </c>
      <c r="C168" s="5">
        <f>C171+C169+C170+C175</f>
        <v>0</v>
      </c>
      <c r="D168" s="5">
        <f>D171+D169+D170+D175</f>
        <v>383861000</v>
      </c>
      <c r="E168" s="5">
        <f>E171+E169+E170+E175</f>
        <v>37328000</v>
      </c>
      <c r="F168" s="5">
        <f>F171+F169+F170+F175</f>
        <v>421189000</v>
      </c>
    </row>
    <row r="169" spans="1:6" ht="27">
      <c r="A169" s="7" t="s">
        <v>78</v>
      </c>
      <c r="B169" s="4" t="s">
        <v>79</v>
      </c>
      <c r="C169" s="5">
        <f aca="true" t="shared" si="38" ref="C169:F170">C437</f>
        <v>0</v>
      </c>
      <c r="D169" s="5">
        <f t="shared" si="38"/>
        <v>285428000</v>
      </c>
      <c r="E169" s="5">
        <f t="shared" si="38"/>
        <v>25351000</v>
      </c>
      <c r="F169" s="5">
        <f t="shared" si="38"/>
        <v>310779000</v>
      </c>
    </row>
    <row r="170" spans="1:6" ht="27">
      <c r="A170" s="7" t="s">
        <v>80</v>
      </c>
      <c r="B170" s="4" t="s">
        <v>81</v>
      </c>
      <c r="C170" s="5">
        <f t="shared" si="38"/>
        <v>0</v>
      </c>
      <c r="D170" s="5">
        <f t="shared" si="38"/>
        <v>96230000</v>
      </c>
      <c r="E170" s="5">
        <f t="shared" si="38"/>
        <v>11955000</v>
      </c>
      <c r="F170" s="5">
        <f t="shared" si="38"/>
        <v>108185000</v>
      </c>
    </row>
    <row r="171" spans="1:6" ht="26.25">
      <c r="A171" s="7" t="s">
        <v>232</v>
      </c>
      <c r="B171" s="4" t="s">
        <v>233</v>
      </c>
      <c r="C171" s="5">
        <f>C172</f>
        <v>0</v>
      </c>
      <c r="D171" s="5">
        <f>D172</f>
        <v>0</v>
      </c>
      <c r="E171" s="5">
        <f>E172</f>
        <v>0</v>
      </c>
      <c r="F171" s="5">
        <f>F172</f>
        <v>0</v>
      </c>
    </row>
    <row r="172" spans="1:6" ht="52.5">
      <c r="A172" s="7" t="s">
        <v>234</v>
      </c>
      <c r="B172" s="4" t="s">
        <v>235</v>
      </c>
      <c r="C172" s="5">
        <f>C173+C174</f>
        <v>0</v>
      </c>
      <c r="D172" s="5">
        <f>D173+D174</f>
        <v>0</v>
      </c>
      <c r="E172" s="5">
        <f>E173+E174</f>
        <v>0</v>
      </c>
      <c r="F172" s="5">
        <f>F173+F174</f>
        <v>0</v>
      </c>
    </row>
    <row r="173" spans="1:6" ht="12.75">
      <c r="A173" s="7" t="s">
        <v>236</v>
      </c>
      <c r="B173" s="4" t="s">
        <v>237</v>
      </c>
      <c r="C173" s="5">
        <f aca="true" t="shared" si="39" ref="C173:F174">C441</f>
        <v>0</v>
      </c>
      <c r="D173" s="5">
        <f t="shared" si="39"/>
        <v>0</v>
      </c>
      <c r="E173" s="5">
        <f t="shared" si="39"/>
        <v>0</v>
      </c>
      <c r="F173" s="5">
        <f t="shared" si="39"/>
        <v>0</v>
      </c>
    </row>
    <row r="174" spans="1:6" ht="26.25">
      <c r="A174" s="7" t="s">
        <v>240</v>
      </c>
      <c r="B174" s="4" t="s">
        <v>241</v>
      </c>
      <c r="C174" s="5">
        <f t="shared" si="39"/>
        <v>0</v>
      </c>
      <c r="D174" s="5">
        <f t="shared" si="39"/>
        <v>0</v>
      </c>
      <c r="E174" s="5">
        <f t="shared" si="39"/>
        <v>0</v>
      </c>
      <c r="F174" s="5">
        <f t="shared" si="39"/>
        <v>0</v>
      </c>
    </row>
    <row r="175" spans="1:6" ht="39.75">
      <c r="A175" s="7" t="s">
        <v>82</v>
      </c>
      <c r="B175" s="4" t="s">
        <v>83</v>
      </c>
      <c r="C175" s="5">
        <f>C176+C177</f>
        <v>0</v>
      </c>
      <c r="D175" s="5">
        <f>D176+D177</f>
        <v>2203000</v>
      </c>
      <c r="E175" s="5">
        <f>E176+E177</f>
        <v>22000</v>
      </c>
      <c r="F175" s="5">
        <f>F176+F177</f>
        <v>2225000</v>
      </c>
    </row>
    <row r="176" spans="1:6" ht="14.25">
      <c r="A176" s="7" t="s">
        <v>84</v>
      </c>
      <c r="B176" s="4" t="s">
        <v>85</v>
      </c>
      <c r="C176" s="5">
        <f aca="true" t="shared" si="40" ref="C176:F177">C444</f>
        <v>0</v>
      </c>
      <c r="D176" s="5">
        <f t="shared" si="40"/>
        <v>0</v>
      </c>
      <c r="E176" s="5">
        <f t="shared" si="40"/>
        <v>0</v>
      </c>
      <c r="F176" s="5">
        <f t="shared" si="40"/>
        <v>0</v>
      </c>
    </row>
    <row r="177" spans="1:6" ht="14.25">
      <c r="A177" s="7" t="s">
        <v>86</v>
      </c>
      <c r="B177" s="4" t="s">
        <v>87</v>
      </c>
      <c r="C177" s="5">
        <f t="shared" si="40"/>
        <v>0</v>
      </c>
      <c r="D177" s="5">
        <f t="shared" si="40"/>
        <v>2203000</v>
      </c>
      <c r="E177" s="5">
        <f t="shared" si="40"/>
        <v>22000</v>
      </c>
      <c r="F177" s="5">
        <f t="shared" si="40"/>
        <v>2225000</v>
      </c>
    </row>
    <row r="178" spans="1:6" ht="26.25">
      <c r="A178" s="7" t="s">
        <v>274</v>
      </c>
      <c r="B178" s="4" t="s">
        <v>89</v>
      </c>
      <c r="C178" s="5">
        <f>C179+C183+C190+C186</f>
        <v>0</v>
      </c>
      <c r="D178" s="5">
        <f>D179+D183+D190+D186</f>
        <v>57360000</v>
      </c>
      <c r="E178" s="5">
        <f>E179+E183+E190+E186</f>
        <v>98000</v>
      </c>
      <c r="F178" s="5">
        <f>F179+F183+F190+F186</f>
        <v>57458000</v>
      </c>
    </row>
    <row r="179" spans="1:6" ht="26.25">
      <c r="A179" s="7" t="s">
        <v>275</v>
      </c>
      <c r="B179" s="4" t="s">
        <v>276</v>
      </c>
      <c r="C179" s="5">
        <f>C180</f>
        <v>0</v>
      </c>
      <c r="D179" s="5">
        <f>D180</f>
        <v>104000</v>
      </c>
      <c r="E179" s="5">
        <f>E180</f>
        <v>0</v>
      </c>
      <c r="F179" s="5">
        <f>F180</f>
        <v>104000</v>
      </c>
    </row>
    <row r="180" spans="1:6" ht="12.75">
      <c r="A180" s="7" t="s">
        <v>277</v>
      </c>
      <c r="B180" s="4" t="s">
        <v>278</v>
      </c>
      <c r="C180" s="5">
        <f>C181+C182</f>
        <v>0</v>
      </c>
      <c r="D180" s="5">
        <f>D181+D182</f>
        <v>104000</v>
      </c>
      <c r="E180" s="5">
        <f>E181+E182</f>
        <v>0</v>
      </c>
      <c r="F180" s="5">
        <f>F181+F182</f>
        <v>104000</v>
      </c>
    </row>
    <row r="181" spans="1:6" ht="26.25">
      <c r="A181" s="7" t="s">
        <v>279</v>
      </c>
      <c r="B181" s="4" t="s">
        <v>280</v>
      </c>
      <c r="C181" s="5">
        <f aca="true" t="shared" si="41" ref="C181:F182">C595</f>
        <v>0</v>
      </c>
      <c r="D181" s="5">
        <f t="shared" si="41"/>
        <v>0</v>
      </c>
      <c r="E181" s="5">
        <f t="shared" si="41"/>
        <v>0</v>
      </c>
      <c r="F181" s="5">
        <f t="shared" si="41"/>
        <v>0</v>
      </c>
    </row>
    <row r="182" spans="1:6" ht="12.75">
      <c r="A182" s="7" t="s">
        <v>281</v>
      </c>
      <c r="B182" s="4" t="s">
        <v>282</v>
      </c>
      <c r="C182" s="5">
        <f t="shared" si="41"/>
        <v>0</v>
      </c>
      <c r="D182" s="5">
        <f t="shared" si="41"/>
        <v>104000</v>
      </c>
      <c r="E182" s="5">
        <f t="shared" si="41"/>
        <v>0</v>
      </c>
      <c r="F182" s="5">
        <f t="shared" si="41"/>
        <v>104000</v>
      </c>
    </row>
    <row r="183" spans="1:6" ht="12.75">
      <c r="A183" s="7" t="s">
        <v>283</v>
      </c>
      <c r="B183" s="4" t="s">
        <v>284</v>
      </c>
      <c r="C183" s="5">
        <f aca="true" t="shared" si="42" ref="C183:F184">C184</f>
        <v>0</v>
      </c>
      <c r="D183" s="5">
        <f t="shared" si="42"/>
        <v>0</v>
      </c>
      <c r="E183" s="5">
        <f t="shared" si="42"/>
        <v>0</v>
      </c>
      <c r="F183" s="5">
        <f t="shared" si="42"/>
        <v>0</v>
      </c>
    </row>
    <row r="184" spans="1:6" ht="39">
      <c r="A184" s="7" t="s">
        <v>285</v>
      </c>
      <c r="B184" s="4" t="s">
        <v>286</v>
      </c>
      <c r="C184" s="5">
        <f t="shared" si="42"/>
        <v>0</v>
      </c>
      <c r="D184" s="5">
        <f t="shared" si="42"/>
        <v>0</v>
      </c>
      <c r="E184" s="5">
        <f t="shared" si="42"/>
        <v>0</v>
      </c>
      <c r="F184" s="5">
        <f t="shared" si="42"/>
        <v>0</v>
      </c>
    </row>
    <row r="185" spans="1:6" ht="12.75">
      <c r="A185" s="7" t="s">
        <v>287</v>
      </c>
      <c r="B185" s="4" t="s">
        <v>288</v>
      </c>
      <c r="C185" s="5">
        <f>C599</f>
        <v>0</v>
      </c>
      <c r="D185" s="5">
        <f>D599</f>
        <v>0</v>
      </c>
      <c r="E185" s="5">
        <f>E599</f>
        <v>0</v>
      </c>
      <c r="F185" s="5">
        <f>F599</f>
        <v>0</v>
      </c>
    </row>
    <row r="186" spans="1:6" ht="39">
      <c r="A186" s="7" t="s">
        <v>90</v>
      </c>
      <c r="B186" s="4" t="s">
        <v>91</v>
      </c>
      <c r="C186" s="5">
        <f>C187</f>
        <v>0</v>
      </c>
      <c r="D186" s="5">
        <f>D187</f>
        <v>46066000</v>
      </c>
      <c r="E186" s="5">
        <f>E187</f>
        <v>0</v>
      </c>
      <c r="F186" s="5">
        <f>F187</f>
        <v>46066000</v>
      </c>
    </row>
    <row r="187" spans="1:6" ht="26.25">
      <c r="A187" s="7" t="s">
        <v>92</v>
      </c>
      <c r="B187" s="4" t="s">
        <v>93</v>
      </c>
      <c r="C187" s="5">
        <f>C188+C189</f>
        <v>0</v>
      </c>
      <c r="D187" s="5">
        <f>D188+D189</f>
        <v>46066000</v>
      </c>
      <c r="E187" s="5">
        <f>E188+E189</f>
        <v>0</v>
      </c>
      <c r="F187" s="5">
        <f>F188+F189</f>
        <v>46066000</v>
      </c>
    </row>
    <row r="188" spans="1:6" ht="12.75">
      <c r="A188" s="7" t="s">
        <v>94</v>
      </c>
      <c r="B188" s="4" t="s">
        <v>95</v>
      </c>
      <c r="C188" s="5">
        <f aca="true" t="shared" si="43" ref="C188:F189">C602</f>
        <v>0</v>
      </c>
      <c r="D188" s="5">
        <f t="shared" si="43"/>
        <v>0</v>
      </c>
      <c r="E188" s="5">
        <f t="shared" si="43"/>
        <v>2500000</v>
      </c>
      <c r="F188" s="5">
        <f t="shared" si="43"/>
        <v>2500000</v>
      </c>
    </row>
    <row r="189" spans="1:6" ht="12.75">
      <c r="A189" s="7" t="s">
        <v>96</v>
      </c>
      <c r="B189" s="4" t="s">
        <v>97</v>
      </c>
      <c r="C189" s="5">
        <f t="shared" si="43"/>
        <v>0</v>
      </c>
      <c r="D189" s="5">
        <f t="shared" si="43"/>
        <v>46066000</v>
      </c>
      <c r="E189" s="5">
        <f t="shared" si="43"/>
        <v>-2500000</v>
      </c>
      <c r="F189" s="5">
        <f t="shared" si="43"/>
        <v>43566000</v>
      </c>
    </row>
    <row r="190" spans="1:6" ht="12.75">
      <c r="A190" s="7" t="s">
        <v>98</v>
      </c>
      <c r="B190" s="4" t="s">
        <v>99</v>
      </c>
      <c r="C190" s="5">
        <f>C191</f>
        <v>0</v>
      </c>
      <c r="D190" s="5">
        <f>D191</f>
        <v>11190000</v>
      </c>
      <c r="E190" s="5">
        <f>E191</f>
        <v>98000</v>
      </c>
      <c r="F190" s="5">
        <f>F191</f>
        <v>11288000</v>
      </c>
    </row>
    <row r="191" spans="1:6" ht="12.75">
      <c r="A191" s="7" t="s">
        <v>100</v>
      </c>
      <c r="B191" s="4" t="s">
        <v>101</v>
      </c>
      <c r="C191" s="5">
        <f>C192+C197</f>
        <v>0</v>
      </c>
      <c r="D191" s="5">
        <f>D192+D197</f>
        <v>11190000</v>
      </c>
      <c r="E191" s="5">
        <f>E192+E197</f>
        <v>98000</v>
      </c>
      <c r="F191" s="5">
        <f>F192+F197</f>
        <v>11288000</v>
      </c>
    </row>
    <row r="192" spans="1:6" ht="12.75">
      <c r="A192" s="7" t="s">
        <v>102</v>
      </c>
      <c r="B192" s="4" t="s">
        <v>103</v>
      </c>
      <c r="C192" s="5">
        <f>C193+C194+C196+C195</f>
        <v>0</v>
      </c>
      <c r="D192" s="5">
        <f>D193+D194+D196+D195</f>
        <v>10210000</v>
      </c>
      <c r="E192" s="5">
        <f>E193+E194+E196+E195</f>
        <v>98000</v>
      </c>
      <c r="F192" s="5">
        <f>F193+F194+F196+F195</f>
        <v>10308000</v>
      </c>
    </row>
    <row r="193" spans="1:6" ht="14.25">
      <c r="A193" s="7" t="s">
        <v>104</v>
      </c>
      <c r="B193" s="4" t="s">
        <v>105</v>
      </c>
      <c r="C193" s="5">
        <f>C607</f>
        <v>0</v>
      </c>
      <c r="D193" s="5">
        <f>D607</f>
        <v>2427000</v>
      </c>
      <c r="E193" s="5">
        <f aca="true" t="shared" si="44" ref="E193:F197">E607</f>
        <v>-30000</v>
      </c>
      <c r="F193" s="5">
        <f t="shared" si="44"/>
        <v>2397000</v>
      </c>
    </row>
    <row r="194" spans="1:6" ht="14.25">
      <c r="A194" s="7" t="s">
        <v>106</v>
      </c>
      <c r="B194" s="4" t="s">
        <v>107</v>
      </c>
      <c r="C194" s="5">
        <f>C608</f>
        <v>0</v>
      </c>
      <c r="D194" s="5">
        <f>D608</f>
        <v>5688000</v>
      </c>
      <c r="E194" s="5">
        <f t="shared" si="44"/>
        <v>79000</v>
      </c>
      <c r="F194" s="5">
        <f t="shared" si="44"/>
        <v>5767000</v>
      </c>
    </row>
    <row r="195" spans="1:6" ht="14.25">
      <c r="A195" s="7" t="s">
        <v>108</v>
      </c>
      <c r="B195" s="4" t="s">
        <v>109</v>
      </c>
      <c r="C195" s="5">
        <f aca="true" t="shared" si="45" ref="C195:D197">C609</f>
        <v>0</v>
      </c>
      <c r="D195" s="5">
        <f t="shared" si="45"/>
        <v>480000</v>
      </c>
      <c r="E195" s="5">
        <f t="shared" si="44"/>
        <v>50000</v>
      </c>
      <c r="F195" s="5">
        <f t="shared" si="44"/>
        <v>530000</v>
      </c>
    </row>
    <row r="196" spans="1:6" ht="14.25">
      <c r="A196" s="7" t="s">
        <v>110</v>
      </c>
      <c r="B196" s="4" t="s">
        <v>111</v>
      </c>
      <c r="C196" s="5">
        <f t="shared" si="45"/>
        <v>0</v>
      </c>
      <c r="D196" s="5">
        <f t="shared" si="45"/>
        <v>1615000</v>
      </c>
      <c r="E196" s="5">
        <f t="shared" si="44"/>
        <v>-1000</v>
      </c>
      <c r="F196" s="5">
        <f t="shared" si="44"/>
        <v>1614000</v>
      </c>
    </row>
    <row r="197" spans="1:6" ht="14.25">
      <c r="A197" s="7" t="s">
        <v>112</v>
      </c>
      <c r="B197" s="4" t="s">
        <v>113</v>
      </c>
      <c r="C197" s="5">
        <f t="shared" si="45"/>
        <v>0</v>
      </c>
      <c r="D197" s="5">
        <f t="shared" si="45"/>
        <v>980000</v>
      </c>
      <c r="E197" s="5">
        <f t="shared" si="44"/>
        <v>0</v>
      </c>
      <c r="F197" s="5">
        <f t="shared" si="44"/>
        <v>980000</v>
      </c>
    </row>
    <row r="198" spans="1:6" ht="26.25">
      <c r="A198" s="7" t="s">
        <v>319</v>
      </c>
      <c r="B198" s="4" t="s">
        <v>320</v>
      </c>
      <c r="C198" s="5">
        <f>C199+C214</f>
        <v>0</v>
      </c>
      <c r="D198" s="5">
        <f>D199+D214</f>
        <v>69900000</v>
      </c>
      <c r="E198" s="5">
        <f>E199+E214</f>
        <v>1769000</v>
      </c>
      <c r="F198" s="5">
        <f>F199+F214</f>
        <v>71669000</v>
      </c>
    </row>
    <row r="199" spans="1:6" ht="12.75">
      <c r="A199" s="7" t="s">
        <v>221</v>
      </c>
      <c r="B199" s="4" t="s">
        <v>222</v>
      </c>
      <c r="C199" s="5">
        <f>C200+C201+C202+C205+C210</f>
        <v>0</v>
      </c>
      <c r="D199" s="5">
        <f>D200+D201+D202+D205+D210</f>
        <v>57529000</v>
      </c>
      <c r="E199" s="5">
        <f>E200+E201+E202+E205+E210</f>
        <v>1769000</v>
      </c>
      <c r="F199" s="5">
        <f>F200+F201+F202+F205+F210</f>
        <v>59298000</v>
      </c>
    </row>
    <row r="200" spans="1:6" ht="26.25">
      <c r="A200" s="7" t="s">
        <v>78</v>
      </c>
      <c r="B200" s="4" t="s">
        <v>79</v>
      </c>
      <c r="C200" s="5">
        <f aca="true" t="shared" si="46" ref="C200:F201">C448</f>
        <v>0</v>
      </c>
      <c r="D200" s="5">
        <f t="shared" si="46"/>
        <v>31586000</v>
      </c>
      <c r="E200" s="5">
        <f t="shared" si="46"/>
        <v>1577000</v>
      </c>
      <c r="F200" s="5">
        <f t="shared" si="46"/>
        <v>33163000</v>
      </c>
    </row>
    <row r="201" spans="1:6" ht="26.25">
      <c r="A201" s="7" t="s">
        <v>80</v>
      </c>
      <c r="B201" s="4" t="s">
        <v>81</v>
      </c>
      <c r="C201" s="5">
        <f t="shared" si="46"/>
        <v>0</v>
      </c>
      <c r="D201" s="5">
        <f t="shared" si="46"/>
        <v>5909000</v>
      </c>
      <c r="E201" s="5">
        <f t="shared" si="46"/>
        <v>159000</v>
      </c>
      <c r="F201" s="5">
        <f t="shared" si="46"/>
        <v>6068000</v>
      </c>
    </row>
    <row r="202" spans="1:6" ht="26.25">
      <c r="A202" s="7" t="s">
        <v>232</v>
      </c>
      <c r="B202" s="4" t="s">
        <v>233</v>
      </c>
      <c r="C202" s="5">
        <f aca="true" t="shared" si="47" ref="C202:F203">C203</f>
        <v>0</v>
      </c>
      <c r="D202" s="5">
        <f t="shared" si="47"/>
        <v>0</v>
      </c>
      <c r="E202" s="5">
        <f t="shared" si="47"/>
        <v>5500</v>
      </c>
      <c r="F202" s="5">
        <f t="shared" si="47"/>
        <v>5500</v>
      </c>
    </row>
    <row r="203" spans="1:6" ht="52.5">
      <c r="A203" s="7" t="s">
        <v>234</v>
      </c>
      <c r="B203" s="4" t="s">
        <v>235</v>
      </c>
      <c r="C203" s="5">
        <f t="shared" si="47"/>
        <v>0</v>
      </c>
      <c r="D203" s="5">
        <f t="shared" si="47"/>
        <v>0</v>
      </c>
      <c r="E203" s="5">
        <f t="shared" si="47"/>
        <v>5500</v>
      </c>
      <c r="F203" s="5">
        <f t="shared" si="47"/>
        <v>5500</v>
      </c>
    </row>
    <row r="204" spans="1:6" ht="12.75">
      <c r="A204" s="7" t="s">
        <v>236</v>
      </c>
      <c r="B204" s="4" t="s">
        <v>237</v>
      </c>
      <c r="C204" s="5">
        <f>C452</f>
        <v>0</v>
      </c>
      <c r="D204" s="5">
        <f>D452</f>
        <v>0</v>
      </c>
      <c r="E204" s="5">
        <f>E452</f>
        <v>5500</v>
      </c>
      <c r="F204" s="5">
        <f>F452</f>
        <v>5500</v>
      </c>
    </row>
    <row r="205" spans="1:6" ht="39">
      <c r="A205" s="7" t="s">
        <v>82</v>
      </c>
      <c r="B205" s="4" t="s">
        <v>83</v>
      </c>
      <c r="C205" s="5">
        <f>C206+C207+C208+C209</f>
        <v>0</v>
      </c>
      <c r="D205" s="5">
        <f>D206+D207+D208+D209</f>
        <v>20032000</v>
      </c>
      <c r="E205" s="5">
        <f>E206+E207+E208+E209</f>
        <v>27500</v>
      </c>
      <c r="F205" s="5">
        <f>F206+F207+F208+F209</f>
        <v>20059500</v>
      </c>
    </row>
    <row r="206" spans="1:6" ht="12.75">
      <c r="A206" s="7" t="s">
        <v>256</v>
      </c>
      <c r="B206" s="4" t="s">
        <v>257</v>
      </c>
      <c r="C206" s="5">
        <f aca="true" t="shared" si="48" ref="C206:D209">C454</f>
        <v>0</v>
      </c>
      <c r="D206" s="5">
        <f t="shared" si="48"/>
        <v>1100000</v>
      </c>
      <c r="E206" s="5">
        <f aca="true" t="shared" si="49" ref="E206:F209">E454</f>
        <v>-5500</v>
      </c>
      <c r="F206" s="5">
        <f t="shared" si="49"/>
        <v>1094500</v>
      </c>
    </row>
    <row r="207" spans="1:6" ht="12.75">
      <c r="A207" s="7" t="s">
        <v>258</v>
      </c>
      <c r="B207" s="4" t="s">
        <v>259</v>
      </c>
      <c r="C207" s="5">
        <f t="shared" si="48"/>
        <v>0</v>
      </c>
      <c r="D207" s="5">
        <f t="shared" si="48"/>
        <v>600000</v>
      </c>
      <c r="E207" s="5">
        <f t="shared" si="49"/>
        <v>0</v>
      </c>
      <c r="F207" s="5">
        <f t="shared" si="49"/>
        <v>600000</v>
      </c>
    </row>
    <row r="208" spans="1:6" ht="12.75">
      <c r="A208" s="7" t="s">
        <v>260</v>
      </c>
      <c r="B208" s="4" t="s">
        <v>261</v>
      </c>
      <c r="C208" s="5">
        <f t="shared" si="48"/>
        <v>0</v>
      </c>
      <c r="D208" s="5">
        <f t="shared" si="48"/>
        <v>17974000</v>
      </c>
      <c r="E208" s="5">
        <f t="shared" si="49"/>
        <v>68000</v>
      </c>
      <c r="F208" s="5">
        <f t="shared" si="49"/>
        <v>18042000</v>
      </c>
    </row>
    <row r="209" spans="1:6" ht="12.75">
      <c r="A209" s="7" t="s">
        <v>86</v>
      </c>
      <c r="B209" s="4" t="s">
        <v>87</v>
      </c>
      <c r="C209" s="5">
        <f t="shared" si="48"/>
        <v>0</v>
      </c>
      <c r="D209" s="5">
        <f t="shared" si="48"/>
        <v>358000</v>
      </c>
      <c r="E209" s="5">
        <f t="shared" si="49"/>
        <v>-35000</v>
      </c>
      <c r="F209" s="5">
        <f t="shared" si="49"/>
        <v>323000</v>
      </c>
    </row>
    <row r="210" spans="1:6" ht="12.75">
      <c r="A210" s="7" t="s">
        <v>262</v>
      </c>
      <c r="B210" s="4" t="s">
        <v>263</v>
      </c>
      <c r="C210" s="5">
        <f aca="true" t="shared" si="50" ref="C210:F212">C211</f>
        <v>0</v>
      </c>
      <c r="D210" s="5">
        <f t="shared" si="50"/>
        <v>2000</v>
      </c>
      <c r="E210" s="5">
        <f t="shared" si="50"/>
        <v>0</v>
      </c>
      <c r="F210" s="5">
        <f t="shared" si="50"/>
        <v>2000</v>
      </c>
    </row>
    <row r="211" spans="1:6" ht="26.25">
      <c r="A211" s="7" t="s">
        <v>264</v>
      </c>
      <c r="B211" s="4" t="s">
        <v>265</v>
      </c>
      <c r="C211" s="5">
        <f t="shared" si="50"/>
        <v>0</v>
      </c>
      <c r="D211" s="5">
        <f t="shared" si="50"/>
        <v>2000</v>
      </c>
      <c r="E211" s="5">
        <f t="shared" si="50"/>
        <v>0</v>
      </c>
      <c r="F211" s="5">
        <f t="shared" si="50"/>
        <v>2000</v>
      </c>
    </row>
    <row r="212" spans="1:6" ht="26.25">
      <c r="A212" s="7" t="s">
        <v>270</v>
      </c>
      <c r="B212" s="4" t="s">
        <v>271</v>
      </c>
      <c r="C212" s="5">
        <f t="shared" si="50"/>
        <v>0</v>
      </c>
      <c r="D212" s="5">
        <f t="shared" si="50"/>
        <v>2000</v>
      </c>
      <c r="E212" s="5">
        <f t="shared" si="50"/>
        <v>0</v>
      </c>
      <c r="F212" s="5">
        <f t="shared" si="50"/>
        <v>2000</v>
      </c>
    </row>
    <row r="213" spans="1:6" ht="12.75">
      <c r="A213" s="7" t="s">
        <v>272</v>
      </c>
      <c r="B213" s="4" t="s">
        <v>273</v>
      </c>
      <c r="C213" s="5">
        <f>C461</f>
        <v>0</v>
      </c>
      <c r="D213" s="5">
        <f>D461</f>
        <v>2000</v>
      </c>
      <c r="E213" s="5">
        <f>E461</f>
        <v>0</v>
      </c>
      <c r="F213" s="5">
        <f>F461</f>
        <v>2000</v>
      </c>
    </row>
    <row r="214" spans="1:6" ht="26.25">
      <c r="A214" s="7" t="s">
        <v>274</v>
      </c>
      <c r="B214" s="4" t="s">
        <v>89</v>
      </c>
      <c r="C214" s="5">
        <f>C215+C218+C221+C226</f>
        <v>0</v>
      </c>
      <c r="D214" s="5">
        <f>D215+D218+D221+D226</f>
        <v>12371000</v>
      </c>
      <c r="E214" s="5">
        <f>E215+E218+E221+E226</f>
        <v>0</v>
      </c>
      <c r="F214" s="5">
        <f>F215+F218+F221+F226</f>
        <v>12371000</v>
      </c>
    </row>
    <row r="215" spans="1:6" ht="26.25">
      <c r="A215" s="7" t="s">
        <v>275</v>
      </c>
      <c r="B215" s="4" t="s">
        <v>276</v>
      </c>
      <c r="C215" s="5">
        <f aca="true" t="shared" si="51" ref="C215:F216">C216</f>
        <v>0</v>
      </c>
      <c r="D215" s="5">
        <f t="shared" si="51"/>
        <v>0</v>
      </c>
      <c r="E215" s="5">
        <f t="shared" si="51"/>
        <v>0</v>
      </c>
      <c r="F215" s="5">
        <f t="shared" si="51"/>
        <v>0</v>
      </c>
    </row>
    <row r="216" spans="1:6" ht="12.75">
      <c r="A216" s="7" t="s">
        <v>277</v>
      </c>
      <c r="B216" s="4" t="s">
        <v>278</v>
      </c>
      <c r="C216" s="5">
        <f t="shared" si="51"/>
        <v>0</v>
      </c>
      <c r="D216" s="5">
        <f t="shared" si="51"/>
        <v>0</v>
      </c>
      <c r="E216" s="5">
        <f t="shared" si="51"/>
        <v>0</v>
      </c>
      <c r="F216" s="5">
        <f t="shared" si="51"/>
        <v>0</v>
      </c>
    </row>
    <row r="217" spans="1:6" ht="12.75">
      <c r="A217" s="7" t="s">
        <v>281</v>
      </c>
      <c r="B217" s="4" t="s">
        <v>282</v>
      </c>
      <c r="C217" s="5">
        <f>C616</f>
        <v>0</v>
      </c>
      <c r="D217" s="5">
        <f>D616</f>
        <v>0</v>
      </c>
      <c r="E217" s="5">
        <f>E616</f>
        <v>0</v>
      </c>
      <c r="F217" s="5">
        <f>F616</f>
        <v>0</v>
      </c>
    </row>
    <row r="218" spans="1:6" ht="52.5">
      <c r="A218" s="7" t="s">
        <v>291</v>
      </c>
      <c r="B218" s="4" t="s">
        <v>292</v>
      </c>
      <c r="C218" s="5">
        <f aca="true" t="shared" si="52" ref="C218:F219">C219</f>
        <v>0</v>
      </c>
      <c r="D218" s="5">
        <f t="shared" si="52"/>
        <v>1949000</v>
      </c>
      <c r="E218" s="5">
        <f t="shared" si="52"/>
        <v>0</v>
      </c>
      <c r="F218" s="5">
        <f t="shared" si="52"/>
        <v>1949000</v>
      </c>
    </row>
    <row r="219" spans="1:6" ht="26.25">
      <c r="A219" s="7" t="s">
        <v>293</v>
      </c>
      <c r="B219" s="4" t="s">
        <v>294</v>
      </c>
      <c r="C219" s="5">
        <f t="shared" si="52"/>
        <v>0</v>
      </c>
      <c r="D219" s="5">
        <f t="shared" si="52"/>
        <v>1949000</v>
      </c>
      <c r="E219" s="5">
        <f t="shared" si="52"/>
        <v>0</v>
      </c>
      <c r="F219" s="5">
        <f t="shared" si="52"/>
        <v>1949000</v>
      </c>
    </row>
    <row r="220" spans="1:6" ht="12.75">
      <c r="A220" s="7" t="s">
        <v>295</v>
      </c>
      <c r="B220" s="4" t="s">
        <v>296</v>
      </c>
      <c r="C220" s="5">
        <f>C619</f>
        <v>0</v>
      </c>
      <c r="D220" s="5">
        <f>D619</f>
        <v>1949000</v>
      </c>
      <c r="E220" s="5">
        <f>E619</f>
        <v>0</v>
      </c>
      <c r="F220" s="5">
        <f>F619</f>
        <v>1949000</v>
      </c>
    </row>
    <row r="221" spans="1:6" ht="39">
      <c r="A221" s="7" t="s">
        <v>90</v>
      </c>
      <c r="B221" s="4" t="s">
        <v>91</v>
      </c>
      <c r="C221" s="5">
        <f>C222</f>
        <v>0</v>
      </c>
      <c r="D221" s="5">
        <f>D222</f>
        <v>7819000</v>
      </c>
      <c r="E221" s="5">
        <f>E222</f>
        <v>0</v>
      </c>
      <c r="F221" s="5">
        <f>F222</f>
        <v>7819000</v>
      </c>
    </row>
    <row r="222" spans="1:6" ht="26.25">
      <c r="A222" s="7" t="s">
        <v>92</v>
      </c>
      <c r="B222" s="4" t="s">
        <v>93</v>
      </c>
      <c r="C222" s="5">
        <f>C223+C224+C225</f>
        <v>0</v>
      </c>
      <c r="D222" s="5">
        <f>D223+D224+D225</f>
        <v>7819000</v>
      </c>
      <c r="E222" s="5">
        <f>E223+E224+E225</f>
        <v>0</v>
      </c>
      <c r="F222" s="5">
        <f>F223+F224+F225</f>
        <v>7819000</v>
      </c>
    </row>
    <row r="223" spans="1:6" ht="12.75">
      <c r="A223" s="7" t="s">
        <v>94</v>
      </c>
      <c r="B223" s="4" t="s">
        <v>95</v>
      </c>
      <c r="C223" s="5">
        <f aca="true" t="shared" si="53" ref="C223:D225">C622</f>
        <v>0</v>
      </c>
      <c r="D223" s="5">
        <f t="shared" si="53"/>
        <v>956000</v>
      </c>
      <c r="E223" s="5">
        <f aca="true" t="shared" si="54" ref="E223:F225">E622</f>
        <v>0</v>
      </c>
      <c r="F223" s="5">
        <f t="shared" si="54"/>
        <v>956000</v>
      </c>
    </row>
    <row r="224" spans="1:6" ht="12.75">
      <c r="A224" s="7" t="s">
        <v>96</v>
      </c>
      <c r="B224" s="4" t="s">
        <v>97</v>
      </c>
      <c r="C224" s="5">
        <f t="shared" si="53"/>
        <v>0</v>
      </c>
      <c r="D224" s="5">
        <f t="shared" si="53"/>
        <v>5414000</v>
      </c>
      <c r="E224" s="5">
        <f t="shared" si="54"/>
        <v>0</v>
      </c>
      <c r="F224" s="5">
        <f t="shared" si="54"/>
        <v>5414000</v>
      </c>
    </row>
    <row r="225" spans="1:6" ht="12.75">
      <c r="A225" s="7" t="s">
        <v>295</v>
      </c>
      <c r="B225" s="4" t="s">
        <v>297</v>
      </c>
      <c r="C225" s="5">
        <f t="shared" si="53"/>
        <v>0</v>
      </c>
      <c r="D225" s="5">
        <f t="shared" si="53"/>
        <v>1449000</v>
      </c>
      <c r="E225" s="5">
        <f t="shared" si="54"/>
        <v>0</v>
      </c>
      <c r="F225" s="5">
        <f t="shared" si="54"/>
        <v>1449000</v>
      </c>
    </row>
    <row r="226" spans="1:6" ht="12.75">
      <c r="A226" s="7" t="s">
        <v>98</v>
      </c>
      <c r="B226" s="4" t="s">
        <v>99</v>
      </c>
      <c r="C226" s="5">
        <f aca="true" t="shared" si="55" ref="C226:F227">C227</f>
        <v>0</v>
      </c>
      <c r="D226" s="5">
        <f t="shared" si="55"/>
        <v>2603000</v>
      </c>
      <c r="E226" s="5">
        <f t="shared" si="55"/>
        <v>0</v>
      </c>
      <c r="F226" s="5">
        <f t="shared" si="55"/>
        <v>2603000</v>
      </c>
    </row>
    <row r="227" spans="1:6" ht="12.75">
      <c r="A227" s="7" t="s">
        <v>100</v>
      </c>
      <c r="B227" s="4" t="s">
        <v>101</v>
      </c>
      <c r="C227" s="5">
        <f t="shared" si="55"/>
        <v>0</v>
      </c>
      <c r="D227" s="5">
        <f t="shared" si="55"/>
        <v>2603000</v>
      </c>
      <c r="E227" s="5">
        <f t="shared" si="55"/>
        <v>0</v>
      </c>
      <c r="F227" s="5">
        <f t="shared" si="55"/>
        <v>2603000</v>
      </c>
    </row>
    <row r="228" spans="1:6" ht="12.75">
      <c r="A228" s="7" t="s">
        <v>102</v>
      </c>
      <c r="B228" s="4" t="s">
        <v>103</v>
      </c>
      <c r="C228" s="5">
        <f>C230+C229</f>
        <v>0</v>
      </c>
      <c r="D228" s="5">
        <f>D230+D229</f>
        <v>2603000</v>
      </c>
      <c r="E228" s="5">
        <f>E230+E229</f>
        <v>0</v>
      </c>
      <c r="F228" s="5">
        <f>F230+F229</f>
        <v>2603000</v>
      </c>
    </row>
    <row r="229" spans="1:6" ht="12.75">
      <c r="A229" s="7" t="s">
        <v>106</v>
      </c>
      <c r="B229" s="4" t="s">
        <v>107</v>
      </c>
      <c r="C229" s="5">
        <f aca="true" t="shared" si="56" ref="C229:F230">C628</f>
        <v>0</v>
      </c>
      <c r="D229" s="5">
        <f t="shared" si="56"/>
        <v>80000</v>
      </c>
      <c r="E229" s="5">
        <f t="shared" si="56"/>
        <v>0</v>
      </c>
      <c r="F229" s="5">
        <f t="shared" si="56"/>
        <v>80000</v>
      </c>
    </row>
    <row r="230" spans="1:6" ht="12.75">
      <c r="A230" s="7" t="s">
        <v>110</v>
      </c>
      <c r="B230" s="4" t="s">
        <v>111</v>
      </c>
      <c r="C230" s="5">
        <f t="shared" si="56"/>
        <v>0</v>
      </c>
      <c r="D230" s="5">
        <f t="shared" si="56"/>
        <v>2523000</v>
      </c>
      <c r="E230" s="5">
        <f t="shared" si="56"/>
        <v>0</v>
      </c>
      <c r="F230" s="5">
        <f t="shared" si="56"/>
        <v>2523000</v>
      </c>
    </row>
    <row r="231" spans="1:6" ht="39">
      <c r="A231" s="7" t="s">
        <v>321</v>
      </c>
      <c r="B231" s="4" t="s">
        <v>322</v>
      </c>
      <c r="C231" s="5">
        <f>C232+C249</f>
        <v>0</v>
      </c>
      <c r="D231" s="5">
        <f>D232+D249</f>
        <v>96596000</v>
      </c>
      <c r="E231" s="5">
        <f>E232+E249</f>
        <v>9437000</v>
      </c>
      <c r="F231" s="5">
        <f>F232+F249</f>
        <v>106033000</v>
      </c>
    </row>
    <row r="232" spans="1:6" ht="12.75">
      <c r="A232" s="7" t="s">
        <v>221</v>
      </c>
      <c r="B232" s="4" t="s">
        <v>222</v>
      </c>
      <c r="C232" s="5">
        <f>C233+C234+C242+C246+C238+C235</f>
        <v>0</v>
      </c>
      <c r="D232" s="5">
        <f>D233+D234+D242+D246+D238+D235</f>
        <v>92914000</v>
      </c>
      <c r="E232" s="5">
        <f>E233+E234+E242+E246+E238+E235</f>
        <v>9437000</v>
      </c>
      <c r="F232" s="5">
        <f>F233+F234+F242+F246+F238+F235</f>
        <v>102351000</v>
      </c>
    </row>
    <row r="233" spans="1:6" ht="26.25">
      <c r="A233" s="7" t="s">
        <v>78</v>
      </c>
      <c r="B233" s="4" t="s">
        <v>79</v>
      </c>
      <c r="C233" s="5">
        <f aca="true" t="shared" si="57" ref="C233:F234">C464</f>
        <v>0</v>
      </c>
      <c r="D233" s="5">
        <f t="shared" si="57"/>
        <v>72924000</v>
      </c>
      <c r="E233" s="5">
        <f t="shared" si="57"/>
        <v>8986000</v>
      </c>
      <c r="F233" s="5">
        <f t="shared" si="57"/>
        <v>81910000</v>
      </c>
    </row>
    <row r="234" spans="1:6" ht="26.25">
      <c r="A234" s="7" t="s">
        <v>80</v>
      </c>
      <c r="B234" s="4" t="s">
        <v>81</v>
      </c>
      <c r="C234" s="5">
        <f t="shared" si="57"/>
        <v>0</v>
      </c>
      <c r="D234" s="5">
        <f t="shared" si="57"/>
        <v>12538000</v>
      </c>
      <c r="E234" s="5">
        <f t="shared" si="57"/>
        <v>397000</v>
      </c>
      <c r="F234" s="5">
        <f t="shared" si="57"/>
        <v>12935000</v>
      </c>
    </row>
    <row r="235" spans="1:6" ht="26.25">
      <c r="A235" s="7" t="s">
        <v>232</v>
      </c>
      <c r="B235" s="4" t="s">
        <v>233</v>
      </c>
      <c r="C235" s="5">
        <f aca="true" t="shared" si="58" ref="C235:F236">C236</f>
        <v>0</v>
      </c>
      <c r="D235" s="5">
        <f t="shared" si="58"/>
        <v>216000</v>
      </c>
      <c r="E235" s="5">
        <f t="shared" si="58"/>
        <v>0</v>
      </c>
      <c r="F235" s="5">
        <f t="shared" si="58"/>
        <v>216000</v>
      </c>
    </row>
    <row r="236" spans="1:6" ht="52.5">
      <c r="A236" s="7" t="s">
        <v>403</v>
      </c>
      <c r="B236" s="4" t="s">
        <v>235</v>
      </c>
      <c r="C236" s="5">
        <f t="shared" si="58"/>
        <v>0</v>
      </c>
      <c r="D236" s="5">
        <f t="shared" si="58"/>
        <v>216000</v>
      </c>
      <c r="E236" s="5">
        <f t="shared" si="58"/>
        <v>0</v>
      </c>
      <c r="F236" s="5">
        <f t="shared" si="58"/>
        <v>216000</v>
      </c>
    </row>
    <row r="237" spans="1:6" ht="12.75">
      <c r="A237" s="7" t="s">
        <v>429</v>
      </c>
      <c r="B237" s="20">
        <v>510101</v>
      </c>
      <c r="C237" s="5">
        <f>C468</f>
        <v>0</v>
      </c>
      <c r="D237" s="5">
        <f>D468</f>
        <v>216000</v>
      </c>
      <c r="E237" s="5">
        <f>E468</f>
        <v>0</v>
      </c>
      <c r="F237" s="5">
        <f>F468</f>
        <v>216000</v>
      </c>
    </row>
    <row r="238" spans="1:6" ht="12.75">
      <c r="A238" s="7" t="s">
        <v>242</v>
      </c>
      <c r="B238" s="4" t="s">
        <v>243</v>
      </c>
      <c r="C238" s="5">
        <f>C239</f>
        <v>0</v>
      </c>
      <c r="D238" s="5">
        <f>D239</f>
        <v>0</v>
      </c>
      <c r="E238" s="5">
        <f>E239</f>
        <v>0</v>
      </c>
      <c r="F238" s="5">
        <f>F239</f>
        <v>0</v>
      </c>
    </row>
    <row r="239" spans="1:6" ht="12.75">
      <c r="A239" s="7" t="s">
        <v>244</v>
      </c>
      <c r="B239" s="4" t="s">
        <v>245</v>
      </c>
      <c r="C239" s="5">
        <f>C240+C241</f>
        <v>0</v>
      </c>
      <c r="D239" s="5">
        <f>D240+D241</f>
        <v>0</v>
      </c>
      <c r="E239" s="5">
        <f>E240+E241</f>
        <v>0</v>
      </c>
      <c r="F239" s="5">
        <f>F240+F241</f>
        <v>0</v>
      </c>
    </row>
    <row r="240" spans="1:6" ht="12.75">
      <c r="A240" s="7" t="s">
        <v>246</v>
      </c>
      <c r="B240" s="4" t="s">
        <v>247</v>
      </c>
      <c r="C240" s="5">
        <f aca="true" t="shared" si="59" ref="C240:F241">C471</f>
        <v>0</v>
      </c>
      <c r="D240" s="5">
        <f t="shared" si="59"/>
        <v>0</v>
      </c>
      <c r="E240" s="5">
        <f t="shared" si="59"/>
        <v>0</v>
      </c>
      <c r="F240" s="5">
        <f t="shared" si="59"/>
        <v>0</v>
      </c>
    </row>
    <row r="241" spans="1:6" ht="39">
      <c r="A241" s="7" t="s">
        <v>401</v>
      </c>
      <c r="B241" s="4" t="s">
        <v>402</v>
      </c>
      <c r="C241" s="5">
        <f t="shared" si="59"/>
        <v>0</v>
      </c>
      <c r="D241" s="5">
        <f t="shared" si="59"/>
        <v>0</v>
      </c>
      <c r="E241" s="5">
        <f t="shared" si="59"/>
        <v>0</v>
      </c>
      <c r="F241" s="5">
        <f t="shared" si="59"/>
        <v>0</v>
      </c>
    </row>
    <row r="242" spans="1:6" ht="12.75">
      <c r="A242" s="7" t="s">
        <v>248</v>
      </c>
      <c r="B242" s="4" t="s">
        <v>249</v>
      </c>
      <c r="C242" s="5">
        <f>C243</f>
        <v>0</v>
      </c>
      <c r="D242" s="5">
        <f>D243</f>
        <v>5648000</v>
      </c>
      <c r="E242" s="5">
        <f>E243</f>
        <v>0</v>
      </c>
      <c r="F242" s="5">
        <f>F243</f>
        <v>5648000</v>
      </c>
    </row>
    <row r="243" spans="1:6" ht="12.75">
      <c r="A243" s="7" t="s">
        <v>250</v>
      </c>
      <c r="B243" s="4" t="s">
        <v>251</v>
      </c>
      <c r="C243" s="5">
        <f>C244+C245</f>
        <v>0</v>
      </c>
      <c r="D243" s="5">
        <f>D244+D245</f>
        <v>5648000</v>
      </c>
      <c r="E243" s="5">
        <f>E244+E245</f>
        <v>0</v>
      </c>
      <c r="F243" s="5">
        <f>F244+F245</f>
        <v>5648000</v>
      </c>
    </row>
    <row r="244" spans="1:6" ht="12.75">
      <c r="A244" s="7" t="s">
        <v>252</v>
      </c>
      <c r="B244" s="4" t="s">
        <v>253</v>
      </c>
      <c r="C244" s="5">
        <f aca="true" t="shared" si="60" ref="C244:F245">C475</f>
        <v>0</v>
      </c>
      <c r="D244" s="5">
        <f t="shared" si="60"/>
        <v>3740000</v>
      </c>
      <c r="E244" s="5">
        <f t="shared" si="60"/>
        <v>0</v>
      </c>
      <c r="F244" s="5">
        <f t="shared" si="60"/>
        <v>3740000</v>
      </c>
    </row>
    <row r="245" spans="1:6" ht="12.75">
      <c r="A245" s="7" t="s">
        <v>254</v>
      </c>
      <c r="B245" s="4" t="s">
        <v>255</v>
      </c>
      <c r="C245" s="5">
        <f t="shared" si="60"/>
        <v>0</v>
      </c>
      <c r="D245" s="5">
        <f t="shared" si="60"/>
        <v>1908000</v>
      </c>
      <c r="E245" s="5">
        <f t="shared" si="60"/>
        <v>0</v>
      </c>
      <c r="F245" s="5">
        <f t="shared" si="60"/>
        <v>1908000</v>
      </c>
    </row>
    <row r="246" spans="1:6" ht="39">
      <c r="A246" s="7" t="s">
        <v>82</v>
      </c>
      <c r="B246" s="4" t="s">
        <v>83</v>
      </c>
      <c r="C246" s="5">
        <f>C247+C248</f>
        <v>0</v>
      </c>
      <c r="D246" s="5">
        <f>D247+D248</f>
        <v>1588000</v>
      </c>
      <c r="E246" s="5">
        <f>E247+E248</f>
        <v>54000</v>
      </c>
      <c r="F246" s="5">
        <f>F247+F248</f>
        <v>1642000</v>
      </c>
    </row>
    <row r="247" spans="1:6" ht="12.75">
      <c r="A247" s="7" t="s">
        <v>256</v>
      </c>
      <c r="B247" s="4" t="s">
        <v>257</v>
      </c>
      <c r="C247" s="5">
        <f aca="true" t="shared" si="61" ref="C247:F248">C478</f>
        <v>0</v>
      </c>
      <c r="D247" s="5">
        <f t="shared" si="61"/>
        <v>800000</v>
      </c>
      <c r="E247" s="5">
        <f t="shared" si="61"/>
        <v>0</v>
      </c>
      <c r="F247" s="5">
        <f t="shared" si="61"/>
        <v>800000</v>
      </c>
    </row>
    <row r="248" spans="1:6" ht="12.75">
      <c r="A248" s="7" t="s">
        <v>86</v>
      </c>
      <c r="B248" s="4" t="s">
        <v>87</v>
      </c>
      <c r="C248" s="5">
        <f t="shared" si="61"/>
        <v>0</v>
      </c>
      <c r="D248" s="5">
        <f t="shared" si="61"/>
        <v>788000</v>
      </c>
      <c r="E248" s="5">
        <f t="shared" si="61"/>
        <v>54000</v>
      </c>
      <c r="F248" s="5">
        <f t="shared" si="61"/>
        <v>842000</v>
      </c>
    </row>
    <row r="249" spans="1:6" ht="26.25">
      <c r="A249" s="7" t="s">
        <v>274</v>
      </c>
      <c r="B249" s="4" t="s">
        <v>89</v>
      </c>
      <c r="C249" s="5">
        <f>C250+C259</f>
        <v>0</v>
      </c>
      <c r="D249" s="5">
        <f>D250+D259</f>
        <v>3682000</v>
      </c>
      <c r="E249" s="5">
        <f>E250+E259</f>
        <v>0</v>
      </c>
      <c r="F249" s="5">
        <f>F250+F259</f>
        <v>3682000</v>
      </c>
    </row>
    <row r="250" spans="1:6" ht="39">
      <c r="A250" s="7" t="s">
        <v>90</v>
      </c>
      <c r="B250" s="4" t="s">
        <v>91</v>
      </c>
      <c r="C250" s="5">
        <f>C253+C251+C256</f>
        <v>0</v>
      </c>
      <c r="D250" s="5">
        <f>D253+D251+D256</f>
        <v>2769000</v>
      </c>
      <c r="E250" s="5">
        <f>E253+E251+E256</f>
        <v>0</v>
      </c>
      <c r="F250" s="5">
        <f>F253+F251+F256</f>
        <v>2769000</v>
      </c>
    </row>
    <row r="251" spans="1:6" ht="26.25">
      <c r="A251" s="7" t="s">
        <v>92</v>
      </c>
      <c r="B251" s="4" t="s">
        <v>93</v>
      </c>
      <c r="C251" s="5">
        <f>C252</f>
        <v>0</v>
      </c>
      <c r="D251" s="5">
        <f>D252</f>
        <v>0</v>
      </c>
      <c r="E251" s="5">
        <f>E252</f>
        <v>0</v>
      </c>
      <c r="F251" s="5">
        <f>F252</f>
        <v>0</v>
      </c>
    </row>
    <row r="252" spans="1:6" ht="12.75">
      <c r="A252" s="7" t="s">
        <v>96</v>
      </c>
      <c r="B252" s="4" t="s">
        <v>97</v>
      </c>
      <c r="C252" s="5">
        <f>C634</f>
        <v>0</v>
      </c>
      <c r="D252" s="5">
        <f>D634</f>
        <v>0</v>
      </c>
      <c r="E252" s="5">
        <f>E634</f>
        <v>0</v>
      </c>
      <c r="F252" s="5">
        <f>F634</f>
        <v>0</v>
      </c>
    </row>
    <row r="253" spans="1:6" ht="26.25">
      <c r="A253" s="7" t="s">
        <v>298</v>
      </c>
      <c r="B253" s="4" t="s">
        <v>299</v>
      </c>
      <c r="C253" s="5">
        <f>C254+C255</f>
        <v>0</v>
      </c>
      <c r="D253" s="5">
        <f>D254+D255</f>
        <v>2084000</v>
      </c>
      <c r="E253" s="5">
        <f>E254+E255</f>
        <v>0</v>
      </c>
      <c r="F253" s="5">
        <f>F254+F255</f>
        <v>2084000</v>
      </c>
    </row>
    <row r="254" spans="1:6" ht="12.75">
      <c r="A254" s="7" t="s">
        <v>94</v>
      </c>
      <c r="B254" s="4" t="s">
        <v>300</v>
      </c>
      <c r="C254" s="5">
        <f aca="true" t="shared" si="62" ref="C254:F255">C636</f>
        <v>0</v>
      </c>
      <c r="D254" s="5">
        <f t="shared" si="62"/>
        <v>325000</v>
      </c>
      <c r="E254" s="5">
        <f t="shared" si="62"/>
        <v>0</v>
      </c>
      <c r="F254" s="5">
        <f t="shared" si="62"/>
        <v>325000</v>
      </c>
    </row>
    <row r="255" spans="1:6" ht="12.75">
      <c r="A255" s="7" t="s">
        <v>96</v>
      </c>
      <c r="B255" s="4" t="s">
        <v>301</v>
      </c>
      <c r="C255" s="5">
        <f t="shared" si="62"/>
        <v>0</v>
      </c>
      <c r="D255" s="5">
        <f t="shared" si="62"/>
        <v>1759000</v>
      </c>
      <c r="E255" s="5">
        <f t="shared" si="62"/>
        <v>0</v>
      </c>
      <c r="F255" s="5">
        <f t="shared" si="62"/>
        <v>1759000</v>
      </c>
    </row>
    <row r="256" spans="1:6" ht="26.25">
      <c r="A256" s="7" t="s">
        <v>413</v>
      </c>
      <c r="B256" s="4" t="s">
        <v>415</v>
      </c>
      <c r="C256" s="5">
        <f>C257+C258</f>
        <v>0</v>
      </c>
      <c r="D256" s="5">
        <f>D257+D258</f>
        <v>685000</v>
      </c>
      <c r="E256" s="5">
        <f>E257+E258</f>
        <v>0</v>
      </c>
      <c r="F256" s="5">
        <f>F257+F258</f>
        <v>685000</v>
      </c>
    </row>
    <row r="257" spans="1:6" ht="12.75">
      <c r="A257" s="7" t="s">
        <v>94</v>
      </c>
      <c r="B257" s="20">
        <v>58083101</v>
      </c>
      <c r="C257" s="5">
        <f aca="true" t="shared" si="63" ref="C257:F258">C639</f>
        <v>0</v>
      </c>
      <c r="D257" s="5">
        <f t="shared" si="63"/>
        <v>103000</v>
      </c>
      <c r="E257" s="5">
        <f t="shared" si="63"/>
        <v>0</v>
      </c>
      <c r="F257" s="5">
        <f t="shared" si="63"/>
        <v>103000</v>
      </c>
    </row>
    <row r="258" spans="1:6" ht="12.75">
      <c r="A258" s="7" t="s">
        <v>96</v>
      </c>
      <c r="B258" s="20">
        <v>58083102</v>
      </c>
      <c r="C258" s="5">
        <f t="shared" si="63"/>
        <v>0</v>
      </c>
      <c r="D258" s="5">
        <f t="shared" si="63"/>
        <v>582000</v>
      </c>
      <c r="E258" s="5">
        <f t="shared" si="63"/>
        <v>0</v>
      </c>
      <c r="F258" s="5">
        <f t="shared" si="63"/>
        <v>582000</v>
      </c>
    </row>
    <row r="259" spans="1:6" ht="12.75">
      <c r="A259" s="7" t="s">
        <v>98</v>
      </c>
      <c r="B259" s="4" t="s">
        <v>99</v>
      </c>
      <c r="C259" s="5">
        <f aca="true" t="shared" si="64" ref="C259:F260">C260</f>
        <v>0</v>
      </c>
      <c r="D259" s="5">
        <f t="shared" si="64"/>
        <v>913000</v>
      </c>
      <c r="E259" s="5">
        <f t="shared" si="64"/>
        <v>0</v>
      </c>
      <c r="F259" s="5">
        <f t="shared" si="64"/>
        <v>913000</v>
      </c>
    </row>
    <row r="260" spans="1:6" ht="12.75">
      <c r="A260" s="7" t="s">
        <v>100</v>
      </c>
      <c r="B260" s="4" t="s">
        <v>101</v>
      </c>
      <c r="C260" s="5">
        <f t="shared" si="64"/>
        <v>0</v>
      </c>
      <c r="D260" s="5">
        <f t="shared" si="64"/>
        <v>913000</v>
      </c>
      <c r="E260" s="5">
        <f t="shared" si="64"/>
        <v>0</v>
      </c>
      <c r="F260" s="5">
        <f t="shared" si="64"/>
        <v>913000</v>
      </c>
    </row>
    <row r="261" spans="1:6" ht="12.75">
      <c r="A261" s="7" t="s">
        <v>102</v>
      </c>
      <c r="B261" s="4" t="s">
        <v>103</v>
      </c>
      <c r="C261" s="5">
        <f>C262+C263+C264+C265</f>
        <v>0</v>
      </c>
      <c r="D261" s="5">
        <f>D262+D263+D264+D265</f>
        <v>913000</v>
      </c>
      <c r="E261" s="5">
        <f>E262+E263+E264+E265</f>
        <v>0</v>
      </c>
      <c r="F261" s="5">
        <f>F262+F263+F264+F265</f>
        <v>913000</v>
      </c>
    </row>
    <row r="262" spans="1:6" ht="12.75">
      <c r="A262" s="7" t="s">
        <v>104</v>
      </c>
      <c r="B262" s="4" t="s">
        <v>105</v>
      </c>
      <c r="C262" s="5">
        <f aca="true" t="shared" si="65" ref="C262:D265">C644</f>
        <v>0</v>
      </c>
      <c r="D262" s="5">
        <f t="shared" si="65"/>
        <v>236000</v>
      </c>
      <c r="E262" s="5">
        <f aca="true" t="shared" si="66" ref="E262:F265">E644</f>
        <v>25000</v>
      </c>
      <c r="F262" s="5">
        <f t="shared" si="66"/>
        <v>261000</v>
      </c>
    </row>
    <row r="263" spans="1:6" ht="12.75">
      <c r="A263" s="7" t="s">
        <v>106</v>
      </c>
      <c r="B263" s="4" t="s">
        <v>107</v>
      </c>
      <c r="C263" s="5">
        <f t="shared" si="65"/>
        <v>0</v>
      </c>
      <c r="D263" s="5">
        <f t="shared" si="65"/>
        <v>602500</v>
      </c>
      <c r="E263" s="5">
        <f t="shared" si="66"/>
        <v>-25000</v>
      </c>
      <c r="F263" s="5">
        <f t="shared" si="66"/>
        <v>577500</v>
      </c>
    </row>
    <row r="264" spans="1:6" ht="12.75">
      <c r="A264" s="7" t="s">
        <v>108</v>
      </c>
      <c r="B264" s="4" t="s">
        <v>109</v>
      </c>
      <c r="C264" s="5">
        <f t="shared" si="65"/>
        <v>0</v>
      </c>
      <c r="D264" s="5">
        <f t="shared" si="65"/>
        <v>74500</v>
      </c>
      <c r="E264" s="5">
        <f t="shared" si="66"/>
        <v>0</v>
      </c>
      <c r="F264" s="5">
        <f t="shared" si="66"/>
        <v>74500</v>
      </c>
    </row>
    <row r="265" spans="1:6" ht="12.75">
      <c r="A265" s="7" t="s">
        <v>110</v>
      </c>
      <c r="B265" s="4" t="s">
        <v>111</v>
      </c>
      <c r="C265" s="5">
        <f t="shared" si="65"/>
        <v>0</v>
      </c>
      <c r="D265" s="5">
        <f t="shared" si="65"/>
        <v>0</v>
      </c>
      <c r="E265" s="5">
        <f t="shared" si="66"/>
        <v>0</v>
      </c>
      <c r="F265" s="5">
        <f t="shared" si="66"/>
        <v>0</v>
      </c>
    </row>
    <row r="266" spans="1:6" ht="26.25">
      <c r="A266" s="7" t="s">
        <v>323</v>
      </c>
      <c r="B266" s="4" t="s">
        <v>324</v>
      </c>
      <c r="C266" s="5">
        <f>C267+C272</f>
        <v>0</v>
      </c>
      <c r="D266" s="5">
        <f>D267+D272</f>
        <v>62339000</v>
      </c>
      <c r="E266" s="5">
        <f>E267+E272</f>
        <v>-1447000</v>
      </c>
      <c r="F266" s="5">
        <f>F267+F272</f>
        <v>60892000</v>
      </c>
    </row>
    <row r="267" spans="1:6" ht="26.25">
      <c r="A267" s="7" t="s">
        <v>325</v>
      </c>
      <c r="B267" s="4" t="s">
        <v>326</v>
      </c>
      <c r="C267" s="5">
        <f aca="true" t="shared" si="67" ref="C267:F270">C268</f>
        <v>0</v>
      </c>
      <c r="D267" s="5">
        <f t="shared" si="67"/>
        <v>779000</v>
      </c>
      <c r="E267" s="5">
        <f t="shared" si="67"/>
        <v>0</v>
      </c>
      <c r="F267" s="5">
        <f t="shared" si="67"/>
        <v>779000</v>
      </c>
    </row>
    <row r="268" spans="1:6" ht="26.25">
      <c r="A268" s="7" t="s">
        <v>274</v>
      </c>
      <c r="B268" s="4" t="s">
        <v>89</v>
      </c>
      <c r="C268" s="5">
        <f t="shared" si="67"/>
        <v>0</v>
      </c>
      <c r="D268" s="5">
        <f t="shared" si="67"/>
        <v>779000</v>
      </c>
      <c r="E268" s="5">
        <f t="shared" si="67"/>
        <v>0</v>
      </c>
      <c r="F268" s="5">
        <f t="shared" si="67"/>
        <v>779000</v>
      </c>
    </row>
    <row r="269" spans="1:6" ht="12.75">
      <c r="A269" s="7" t="s">
        <v>283</v>
      </c>
      <c r="B269" s="4" t="s">
        <v>284</v>
      </c>
      <c r="C269" s="5">
        <f t="shared" si="67"/>
        <v>0</v>
      </c>
      <c r="D269" s="5">
        <f t="shared" si="67"/>
        <v>779000</v>
      </c>
      <c r="E269" s="5">
        <f t="shared" si="67"/>
        <v>0</v>
      </c>
      <c r="F269" s="5">
        <f t="shared" si="67"/>
        <v>779000</v>
      </c>
    </row>
    <row r="270" spans="1:6" ht="39">
      <c r="A270" s="7" t="s">
        <v>285</v>
      </c>
      <c r="B270" s="4" t="s">
        <v>286</v>
      </c>
      <c r="C270" s="5">
        <f t="shared" si="67"/>
        <v>0</v>
      </c>
      <c r="D270" s="5">
        <f t="shared" si="67"/>
        <v>779000</v>
      </c>
      <c r="E270" s="5">
        <f t="shared" si="67"/>
        <v>0</v>
      </c>
      <c r="F270" s="5">
        <f t="shared" si="67"/>
        <v>779000</v>
      </c>
    </row>
    <row r="271" spans="1:6" ht="12.75">
      <c r="A271" s="7" t="s">
        <v>287</v>
      </c>
      <c r="B271" s="4" t="s">
        <v>288</v>
      </c>
      <c r="C271" s="5">
        <f>C653</f>
        <v>0</v>
      </c>
      <c r="D271" s="5">
        <f>D653</f>
        <v>779000</v>
      </c>
      <c r="E271" s="5">
        <f>E653</f>
        <v>0</v>
      </c>
      <c r="F271" s="5">
        <f>F653</f>
        <v>779000</v>
      </c>
    </row>
    <row r="272" spans="1:6" ht="26.25">
      <c r="A272" s="7" t="s">
        <v>327</v>
      </c>
      <c r="B272" s="4" t="s">
        <v>328</v>
      </c>
      <c r="C272" s="5">
        <f>C273+C279</f>
        <v>0</v>
      </c>
      <c r="D272" s="5">
        <f>D273+D279</f>
        <v>61560000</v>
      </c>
      <c r="E272" s="5">
        <f>E273+E279</f>
        <v>-1447000</v>
      </c>
      <c r="F272" s="5">
        <f>F273+F279</f>
        <v>60113000</v>
      </c>
    </row>
    <row r="273" spans="1:6" ht="12.75">
      <c r="A273" s="7" t="s">
        <v>221</v>
      </c>
      <c r="B273" s="4" t="s">
        <v>222</v>
      </c>
      <c r="C273" s="5">
        <f>C274+C275</f>
        <v>0</v>
      </c>
      <c r="D273" s="5">
        <f>D274+D275</f>
        <v>61560000</v>
      </c>
      <c r="E273" s="5">
        <f>E274+E275</f>
        <v>-1447000</v>
      </c>
      <c r="F273" s="5">
        <f>F274+F275</f>
        <v>60113000</v>
      </c>
    </row>
    <row r="274" spans="1:6" ht="26.25">
      <c r="A274" s="7" t="s">
        <v>80</v>
      </c>
      <c r="B274" s="4" t="s">
        <v>81</v>
      </c>
      <c r="C274" s="5">
        <f>C483</f>
        <v>0</v>
      </c>
      <c r="D274" s="5">
        <f>D483</f>
        <v>61560000</v>
      </c>
      <c r="E274" s="5">
        <f>E483</f>
        <v>-1447000</v>
      </c>
      <c r="F274" s="5">
        <f>F483</f>
        <v>60113000</v>
      </c>
    </row>
    <row r="275" spans="1:6" ht="12.75">
      <c r="A275" s="7" t="s">
        <v>262</v>
      </c>
      <c r="B275" s="4" t="s">
        <v>263</v>
      </c>
      <c r="C275" s="5">
        <f aca="true" t="shared" si="68" ref="C275:F277">C276</f>
        <v>0</v>
      </c>
      <c r="D275" s="5">
        <f t="shared" si="68"/>
        <v>0</v>
      </c>
      <c r="E275" s="5">
        <f t="shared" si="68"/>
        <v>0</v>
      </c>
      <c r="F275" s="5">
        <f t="shared" si="68"/>
        <v>0</v>
      </c>
    </row>
    <row r="276" spans="1:6" ht="26.25">
      <c r="A276" s="7" t="s">
        <v>264</v>
      </c>
      <c r="B276" s="4" t="s">
        <v>265</v>
      </c>
      <c r="C276" s="5">
        <f t="shared" si="68"/>
        <v>0</v>
      </c>
      <c r="D276" s="5">
        <f t="shared" si="68"/>
        <v>0</v>
      </c>
      <c r="E276" s="5">
        <f t="shared" si="68"/>
        <v>0</v>
      </c>
      <c r="F276" s="5">
        <f t="shared" si="68"/>
        <v>0</v>
      </c>
    </row>
    <row r="277" spans="1:6" ht="26.25">
      <c r="A277" s="7" t="s">
        <v>270</v>
      </c>
      <c r="B277" s="4" t="s">
        <v>271</v>
      </c>
      <c r="C277" s="5">
        <f t="shared" si="68"/>
        <v>0</v>
      </c>
      <c r="D277" s="5">
        <f t="shared" si="68"/>
        <v>0</v>
      </c>
      <c r="E277" s="5">
        <f t="shared" si="68"/>
        <v>0</v>
      </c>
      <c r="F277" s="5">
        <f t="shared" si="68"/>
        <v>0</v>
      </c>
    </row>
    <row r="278" spans="1:6" ht="12.75">
      <c r="A278" s="7" t="s">
        <v>272</v>
      </c>
      <c r="B278" s="4" t="s">
        <v>273</v>
      </c>
      <c r="C278" s="5">
        <f>C487</f>
        <v>0</v>
      </c>
      <c r="D278" s="5">
        <f>D487</f>
        <v>0</v>
      </c>
      <c r="E278" s="5">
        <f>E487</f>
        <v>0</v>
      </c>
      <c r="F278" s="5">
        <f>F487</f>
        <v>0</v>
      </c>
    </row>
    <row r="279" spans="1:6" ht="26.25">
      <c r="A279" s="7" t="s">
        <v>274</v>
      </c>
      <c r="B279" s="4" t="s">
        <v>89</v>
      </c>
      <c r="C279" s="5">
        <f>C280+C283</f>
        <v>0</v>
      </c>
      <c r="D279" s="5">
        <f>D280+D283</f>
        <v>0</v>
      </c>
      <c r="E279" s="5">
        <f>E280+E283</f>
        <v>0</v>
      </c>
      <c r="F279" s="5">
        <f>F280+F283</f>
        <v>0</v>
      </c>
    </row>
    <row r="280" spans="1:6" ht="52.5">
      <c r="A280" s="7" t="s">
        <v>291</v>
      </c>
      <c r="B280" s="4" t="s">
        <v>292</v>
      </c>
      <c r="C280" s="5">
        <f aca="true" t="shared" si="69" ref="C280:F281">C281</f>
        <v>0</v>
      </c>
      <c r="D280" s="5">
        <f t="shared" si="69"/>
        <v>0</v>
      </c>
      <c r="E280" s="5">
        <f t="shared" si="69"/>
        <v>0</v>
      </c>
      <c r="F280" s="5">
        <f t="shared" si="69"/>
        <v>0</v>
      </c>
    </row>
    <row r="281" spans="1:6" ht="26.25">
      <c r="A281" s="7" t="s">
        <v>293</v>
      </c>
      <c r="B281" s="4" t="s">
        <v>294</v>
      </c>
      <c r="C281" s="5">
        <f t="shared" si="69"/>
        <v>0</v>
      </c>
      <c r="D281" s="5">
        <f t="shared" si="69"/>
        <v>0</v>
      </c>
      <c r="E281" s="5">
        <f t="shared" si="69"/>
        <v>0</v>
      </c>
      <c r="F281" s="5">
        <f t="shared" si="69"/>
        <v>0</v>
      </c>
    </row>
    <row r="282" spans="1:6" ht="12.75">
      <c r="A282" s="7" t="s">
        <v>295</v>
      </c>
      <c r="B282" s="4" t="s">
        <v>296</v>
      </c>
      <c r="C282" s="5">
        <f>C658</f>
        <v>0</v>
      </c>
      <c r="D282" s="5">
        <f>D658</f>
        <v>0</v>
      </c>
      <c r="E282" s="5">
        <f>E658</f>
        <v>0</v>
      </c>
      <c r="F282" s="5">
        <f>F658</f>
        <v>0</v>
      </c>
    </row>
    <row r="283" spans="1:6" ht="12.75">
      <c r="A283" s="7" t="s">
        <v>98</v>
      </c>
      <c r="B283" s="4" t="s">
        <v>99</v>
      </c>
      <c r="C283" s="5">
        <f aca="true" t="shared" si="70" ref="C283:F284">C284</f>
        <v>0</v>
      </c>
      <c r="D283" s="5">
        <f t="shared" si="70"/>
        <v>0</v>
      </c>
      <c r="E283" s="5">
        <f t="shared" si="70"/>
        <v>0</v>
      </c>
      <c r="F283" s="5">
        <f t="shared" si="70"/>
        <v>0</v>
      </c>
    </row>
    <row r="284" spans="1:6" ht="12.75">
      <c r="A284" s="7" t="s">
        <v>100</v>
      </c>
      <c r="B284" s="4" t="s">
        <v>101</v>
      </c>
      <c r="C284" s="5">
        <f t="shared" si="70"/>
        <v>0</v>
      </c>
      <c r="D284" s="5">
        <f t="shared" si="70"/>
        <v>0</v>
      </c>
      <c r="E284" s="5">
        <f t="shared" si="70"/>
        <v>0</v>
      </c>
      <c r="F284" s="5">
        <f t="shared" si="70"/>
        <v>0</v>
      </c>
    </row>
    <row r="285" spans="1:6" ht="12.75">
      <c r="A285" s="7" t="s">
        <v>102</v>
      </c>
      <c r="B285" s="4" t="s">
        <v>103</v>
      </c>
      <c r="C285" s="5">
        <f>C287+C286</f>
        <v>0</v>
      </c>
      <c r="D285" s="5">
        <f>D287+D286</f>
        <v>0</v>
      </c>
      <c r="E285" s="5">
        <f>E287+E286</f>
        <v>0</v>
      </c>
      <c r="F285" s="5">
        <f>F287+F286</f>
        <v>0</v>
      </c>
    </row>
    <row r="286" spans="1:6" ht="12.75">
      <c r="A286" s="7" t="s">
        <v>106</v>
      </c>
      <c r="B286" s="4" t="s">
        <v>107</v>
      </c>
      <c r="C286" s="5">
        <f aca="true" t="shared" si="71" ref="C286:F287">C662</f>
        <v>0</v>
      </c>
      <c r="D286" s="5">
        <f t="shared" si="71"/>
        <v>0</v>
      </c>
      <c r="E286" s="5">
        <f t="shared" si="71"/>
        <v>0</v>
      </c>
      <c r="F286" s="5">
        <f t="shared" si="71"/>
        <v>0</v>
      </c>
    </row>
    <row r="287" spans="1:6" ht="12.75">
      <c r="A287" s="7" t="s">
        <v>110</v>
      </c>
      <c r="B287" s="4" t="s">
        <v>111</v>
      </c>
      <c r="C287" s="5">
        <f t="shared" si="71"/>
        <v>0</v>
      </c>
      <c r="D287" s="5">
        <f t="shared" si="71"/>
        <v>0</v>
      </c>
      <c r="E287" s="5">
        <f t="shared" si="71"/>
        <v>0</v>
      </c>
      <c r="F287" s="5">
        <f t="shared" si="71"/>
        <v>0</v>
      </c>
    </row>
    <row r="288" spans="1:6" ht="26.25">
      <c r="A288" s="7" t="s">
        <v>329</v>
      </c>
      <c r="B288" s="4" t="s">
        <v>330</v>
      </c>
      <c r="C288" s="5">
        <f>C289+C292+C323</f>
        <v>0</v>
      </c>
      <c r="D288" s="5">
        <f>D289+D292+D323</f>
        <v>203395000</v>
      </c>
      <c r="E288" s="5">
        <f>E289+E292+E323</f>
        <v>7196000</v>
      </c>
      <c r="F288" s="5">
        <f>F289+F292+F323</f>
        <v>210591000</v>
      </c>
    </row>
    <row r="289" spans="1:6" ht="26.25">
      <c r="A289" s="7" t="s">
        <v>331</v>
      </c>
      <c r="B289" s="4" t="s">
        <v>332</v>
      </c>
      <c r="C289" s="5">
        <f aca="true" t="shared" si="72" ref="C289:F290">C290</f>
        <v>0</v>
      </c>
      <c r="D289" s="5">
        <f t="shared" si="72"/>
        <v>205000</v>
      </c>
      <c r="E289" s="5">
        <f t="shared" si="72"/>
        <v>0</v>
      </c>
      <c r="F289" s="5">
        <f t="shared" si="72"/>
        <v>205000</v>
      </c>
    </row>
    <row r="290" spans="1:6" ht="12.75">
      <c r="A290" s="7" t="s">
        <v>221</v>
      </c>
      <c r="B290" s="4" t="s">
        <v>222</v>
      </c>
      <c r="C290" s="5">
        <f t="shared" si="72"/>
        <v>0</v>
      </c>
      <c r="D290" s="5">
        <f t="shared" si="72"/>
        <v>205000</v>
      </c>
      <c r="E290" s="5">
        <f t="shared" si="72"/>
        <v>0</v>
      </c>
      <c r="F290" s="5">
        <f t="shared" si="72"/>
        <v>205000</v>
      </c>
    </row>
    <row r="291" spans="1:6" ht="26.25">
      <c r="A291" s="7" t="s">
        <v>80</v>
      </c>
      <c r="B291" s="4" t="s">
        <v>81</v>
      </c>
      <c r="C291" s="5">
        <f>C491</f>
        <v>0</v>
      </c>
      <c r="D291" s="5">
        <f>D491</f>
        <v>205000</v>
      </c>
      <c r="E291" s="5">
        <f>E491</f>
        <v>0</v>
      </c>
      <c r="F291" s="5">
        <f>F491</f>
        <v>205000</v>
      </c>
    </row>
    <row r="292" spans="1:6" ht="12.75">
      <c r="A292" s="7" t="s">
        <v>333</v>
      </c>
      <c r="B292" s="4" t="s">
        <v>334</v>
      </c>
      <c r="C292" s="5">
        <f>C293+C305</f>
        <v>0</v>
      </c>
      <c r="D292" s="5">
        <f>D293+D305</f>
        <v>193607000</v>
      </c>
      <c r="E292" s="5">
        <f>E293+E305</f>
        <v>7196000</v>
      </c>
      <c r="F292" s="5">
        <f>F293+F305</f>
        <v>200803000</v>
      </c>
    </row>
    <row r="293" spans="1:6" ht="12.75">
      <c r="A293" s="7" t="s">
        <v>221</v>
      </c>
      <c r="B293" s="4" t="s">
        <v>222</v>
      </c>
      <c r="C293" s="5">
        <f>C294+C295+C299</f>
        <v>0</v>
      </c>
      <c r="D293" s="5">
        <f>D294+D295+D299</f>
        <v>44865000</v>
      </c>
      <c r="E293" s="5">
        <f>E294+E295+E299</f>
        <v>7196000</v>
      </c>
      <c r="F293" s="5">
        <f>F294+F295+F299</f>
        <v>52061000</v>
      </c>
    </row>
    <row r="294" spans="1:6" ht="26.25">
      <c r="A294" s="7" t="s">
        <v>80</v>
      </c>
      <c r="B294" s="4" t="s">
        <v>81</v>
      </c>
      <c r="C294" s="5">
        <f>C494</f>
        <v>0</v>
      </c>
      <c r="D294" s="5">
        <f>D494</f>
        <v>29289000</v>
      </c>
      <c r="E294" s="5">
        <f>E494</f>
        <v>7196000</v>
      </c>
      <c r="F294" s="5">
        <f>F494</f>
        <v>36485000</v>
      </c>
    </row>
    <row r="295" spans="1:6" ht="12.75">
      <c r="A295" s="7" t="s">
        <v>242</v>
      </c>
      <c r="B295" s="4" t="s">
        <v>243</v>
      </c>
      <c r="C295" s="5">
        <f>C296</f>
        <v>0</v>
      </c>
      <c r="D295" s="5">
        <f>D296</f>
        <v>11096000</v>
      </c>
      <c r="E295" s="5">
        <f>E296</f>
        <v>0</v>
      </c>
      <c r="F295" s="5">
        <f>F296</f>
        <v>11096000</v>
      </c>
    </row>
    <row r="296" spans="1:6" ht="12.75">
      <c r="A296" s="7" t="s">
        <v>244</v>
      </c>
      <c r="B296" s="4" t="s">
        <v>245</v>
      </c>
      <c r="C296" s="5">
        <f>C297+C298</f>
        <v>0</v>
      </c>
      <c r="D296" s="5">
        <f>D297+D298</f>
        <v>11096000</v>
      </c>
      <c r="E296" s="5">
        <f>E297+E298</f>
        <v>0</v>
      </c>
      <c r="F296" s="5">
        <f>F297+F298</f>
        <v>11096000</v>
      </c>
    </row>
    <row r="297" spans="1:6" ht="12.75">
      <c r="A297" s="7" t="s">
        <v>246</v>
      </c>
      <c r="B297" s="4" t="s">
        <v>247</v>
      </c>
      <c r="C297" s="5">
        <f aca="true" t="shared" si="73" ref="C297:F298">C497</f>
        <v>0</v>
      </c>
      <c r="D297" s="5">
        <f t="shared" si="73"/>
        <v>9096000</v>
      </c>
      <c r="E297" s="5">
        <f t="shared" si="73"/>
        <v>0</v>
      </c>
      <c r="F297" s="5">
        <f t="shared" si="73"/>
        <v>9096000</v>
      </c>
    </row>
    <row r="298" spans="1:6" ht="26.25">
      <c r="A298" s="7" t="s">
        <v>423</v>
      </c>
      <c r="B298" s="4" t="s">
        <v>424</v>
      </c>
      <c r="C298" s="5">
        <f t="shared" si="73"/>
        <v>0</v>
      </c>
      <c r="D298" s="5">
        <f t="shared" si="73"/>
        <v>2000000</v>
      </c>
      <c r="E298" s="5">
        <f t="shared" si="73"/>
        <v>0</v>
      </c>
      <c r="F298" s="5">
        <f t="shared" si="73"/>
        <v>2000000</v>
      </c>
    </row>
    <row r="299" spans="1:6" ht="12.75">
      <c r="A299" s="7" t="s">
        <v>262</v>
      </c>
      <c r="B299" s="4" t="s">
        <v>263</v>
      </c>
      <c r="C299" s="5">
        <f>C300</f>
        <v>0</v>
      </c>
      <c r="D299" s="5">
        <f>D300</f>
        <v>4480000</v>
      </c>
      <c r="E299" s="5">
        <f>E300</f>
        <v>0</v>
      </c>
      <c r="F299" s="5">
        <f>F300</f>
        <v>4480000</v>
      </c>
    </row>
    <row r="300" spans="1:6" ht="26.25">
      <c r="A300" s="7" t="s">
        <v>264</v>
      </c>
      <c r="B300" s="4" t="s">
        <v>265</v>
      </c>
      <c r="C300" s="5">
        <f>C301+C303</f>
        <v>0</v>
      </c>
      <c r="D300" s="5">
        <f>D301+D303</f>
        <v>4480000</v>
      </c>
      <c r="E300" s="5">
        <f>E301+E303</f>
        <v>0</v>
      </c>
      <c r="F300" s="5">
        <f>F301+F303</f>
        <v>4480000</v>
      </c>
    </row>
    <row r="301" spans="1:6" ht="26.25">
      <c r="A301" s="7" t="s">
        <v>266</v>
      </c>
      <c r="B301" s="4" t="s">
        <v>267</v>
      </c>
      <c r="C301" s="5">
        <f>C302</f>
        <v>0</v>
      </c>
      <c r="D301" s="5">
        <f>D302</f>
        <v>1088000</v>
      </c>
      <c r="E301" s="5">
        <f>E302</f>
        <v>0</v>
      </c>
      <c r="F301" s="5">
        <f>F302</f>
        <v>1088000</v>
      </c>
    </row>
    <row r="302" spans="1:6" ht="26.25">
      <c r="A302" s="7" t="s">
        <v>268</v>
      </c>
      <c r="B302" s="4" t="s">
        <v>269</v>
      </c>
      <c r="C302" s="5">
        <f>C502</f>
        <v>0</v>
      </c>
      <c r="D302" s="5">
        <f>D502</f>
        <v>1088000</v>
      </c>
      <c r="E302" s="5">
        <f>E502</f>
        <v>0</v>
      </c>
      <c r="F302" s="5">
        <f>F502</f>
        <v>1088000</v>
      </c>
    </row>
    <row r="303" spans="1:6" ht="26.25">
      <c r="A303" s="7" t="s">
        <v>270</v>
      </c>
      <c r="B303" s="4" t="s">
        <v>271</v>
      </c>
      <c r="C303" s="5">
        <f>C304</f>
        <v>0</v>
      </c>
      <c r="D303" s="5">
        <f>D304</f>
        <v>3392000</v>
      </c>
      <c r="E303" s="5">
        <f>E304</f>
        <v>0</v>
      </c>
      <c r="F303" s="5">
        <f>F304</f>
        <v>3392000</v>
      </c>
    </row>
    <row r="304" spans="1:6" ht="12.75">
      <c r="A304" s="7" t="s">
        <v>272</v>
      </c>
      <c r="B304" s="4" t="s">
        <v>273</v>
      </c>
      <c r="C304" s="5">
        <f>C504</f>
        <v>0</v>
      </c>
      <c r="D304" s="5">
        <f>D504</f>
        <v>3392000</v>
      </c>
      <c r="E304" s="5">
        <f>E504</f>
        <v>0</v>
      </c>
      <c r="F304" s="5">
        <f>F504</f>
        <v>3392000</v>
      </c>
    </row>
    <row r="305" spans="1:6" ht="26.25">
      <c r="A305" s="7" t="s">
        <v>274</v>
      </c>
      <c r="B305" s="4" t="s">
        <v>89</v>
      </c>
      <c r="C305" s="5">
        <f>C306+C309+C313+C318</f>
        <v>0</v>
      </c>
      <c r="D305" s="5">
        <f>D306+D309+D313+D318</f>
        <v>148742000</v>
      </c>
      <c r="E305" s="5">
        <f>E306+E309+E313+E318</f>
        <v>0</v>
      </c>
      <c r="F305" s="5">
        <f>F306+F309+F313+F318</f>
        <v>148742000</v>
      </c>
    </row>
    <row r="306" spans="1:6" ht="26.25">
      <c r="A306" s="7" t="s">
        <v>275</v>
      </c>
      <c r="B306" s="4" t="s">
        <v>276</v>
      </c>
      <c r="C306" s="5">
        <f aca="true" t="shared" si="74" ref="C306:F307">C307</f>
        <v>0</v>
      </c>
      <c r="D306" s="5">
        <f t="shared" si="74"/>
        <v>0</v>
      </c>
      <c r="E306" s="5">
        <f t="shared" si="74"/>
        <v>0</v>
      </c>
      <c r="F306" s="5">
        <f t="shared" si="74"/>
        <v>0</v>
      </c>
    </row>
    <row r="307" spans="1:6" ht="12.75">
      <c r="A307" s="7" t="s">
        <v>277</v>
      </c>
      <c r="B307" s="4" t="s">
        <v>278</v>
      </c>
      <c r="C307" s="5">
        <f t="shared" si="74"/>
        <v>0</v>
      </c>
      <c r="D307" s="5">
        <f t="shared" si="74"/>
        <v>0</v>
      </c>
      <c r="E307" s="5">
        <f t="shared" si="74"/>
        <v>0</v>
      </c>
      <c r="F307" s="5">
        <f t="shared" si="74"/>
        <v>0</v>
      </c>
    </row>
    <row r="308" spans="1:6" ht="12.75">
      <c r="A308" s="7" t="s">
        <v>281</v>
      </c>
      <c r="B308" s="4" t="s">
        <v>282</v>
      </c>
      <c r="C308" s="5">
        <f>C669</f>
        <v>0</v>
      </c>
      <c r="D308" s="5">
        <f>D669</f>
        <v>0</v>
      </c>
      <c r="E308" s="5">
        <f>E669</f>
        <v>0</v>
      </c>
      <c r="F308" s="5">
        <f>F669</f>
        <v>0</v>
      </c>
    </row>
    <row r="309" spans="1:6" ht="12.75">
      <c r="A309" s="7" t="s">
        <v>283</v>
      </c>
      <c r="B309" s="4" t="s">
        <v>284</v>
      </c>
      <c r="C309" s="5">
        <f>C310</f>
        <v>0</v>
      </c>
      <c r="D309" s="5">
        <f>D310</f>
        <v>11656000</v>
      </c>
      <c r="E309" s="5">
        <f>E310</f>
        <v>0</v>
      </c>
      <c r="F309" s="5">
        <f>F310</f>
        <v>11656000</v>
      </c>
    </row>
    <row r="310" spans="1:6" ht="39">
      <c r="A310" s="7" t="s">
        <v>285</v>
      </c>
      <c r="B310" s="4" t="s">
        <v>286</v>
      </c>
      <c r="C310" s="5">
        <f>C312+C311</f>
        <v>0</v>
      </c>
      <c r="D310" s="5">
        <f>D312+D311</f>
        <v>11656000</v>
      </c>
      <c r="E310" s="5">
        <f>E312+E311</f>
        <v>0</v>
      </c>
      <c r="F310" s="5">
        <f>F312+F311</f>
        <v>11656000</v>
      </c>
    </row>
    <row r="311" spans="1:6" ht="12.75">
      <c r="A311" s="7" t="s">
        <v>287</v>
      </c>
      <c r="B311" s="4" t="s">
        <v>288</v>
      </c>
      <c r="C311" s="5">
        <f aca="true" t="shared" si="75" ref="C311:F312">C672</f>
        <v>0</v>
      </c>
      <c r="D311" s="5">
        <f t="shared" si="75"/>
        <v>1290000</v>
      </c>
      <c r="E311" s="5">
        <f t="shared" si="75"/>
        <v>0</v>
      </c>
      <c r="F311" s="5">
        <f t="shared" si="75"/>
        <v>1290000</v>
      </c>
    </row>
    <row r="312" spans="1:6" ht="12.75">
      <c r="A312" s="7" t="s">
        <v>289</v>
      </c>
      <c r="B312" s="4" t="s">
        <v>290</v>
      </c>
      <c r="C312" s="5">
        <f t="shared" si="75"/>
        <v>0</v>
      </c>
      <c r="D312" s="5">
        <f t="shared" si="75"/>
        <v>10366000</v>
      </c>
      <c r="E312" s="5">
        <f t="shared" si="75"/>
        <v>0</v>
      </c>
      <c r="F312" s="5">
        <f t="shared" si="75"/>
        <v>10366000</v>
      </c>
    </row>
    <row r="313" spans="1:6" ht="39">
      <c r="A313" s="7" t="s">
        <v>90</v>
      </c>
      <c r="B313" s="4" t="s">
        <v>91</v>
      </c>
      <c r="C313" s="5">
        <f>C314</f>
        <v>0</v>
      </c>
      <c r="D313" s="5">
        <f>D314</f>
        <v>83242000</v>
      </c>
      <c r="E313" s="5">
        <f>E314</f>
        <v>0</v>
      </c>
      <c r="F313" s="5">
        <f>F314</f>
        <v>83242000</v>
      </c>
    </row>
    <row r="314" spans="1:6" ht="26.25">
      <c r="A314" s="7" t="s">
        <v>92</v>
      </c>
      <c r="B314" s="4" t="s">
        <v>93</v>
      </c>
      <c r="C314" s="5">
        <f>C315+C316+C317</f>
        <v>0</v>
      </c>
      <c r="D314" s="5">
        <f>D315+D316+D317</f>
        <v>83242000</v>
      </c>
      <c r="E314" s="5">
        <f>E315+E316+E317</f>
        <v>0</v>
      </c>
      <c r="F314" s="5">
        <f>F315+F316+F317</f>
        <v>83242000</v>
      </c>
    </row>
    <row r="315" spans="1:6" ht="12.75">
      <c r="A315" s="7" t="s">
        <v>94</v>
      </c>
      <c r="B315" s="4" t="s">
        <v>95</v>
      </c>
      <c r="C315" s="5">
        <f aca="true" t="shared" si="76" ref="C315:D317">C676</f>
        <v>0</v>
      </c>
      <c r="D315" s="5">
        <f t="shared" si="76"/>
        <v>11879000</v>
      </c>
      <c r="E315" s="5">
        <f aca="true" t="shared" si="77" ref="E315:F317">E676</f>
        <v>0</v>
      </c>
      <c r="F315" s="5">
        <f t="shared" si="77"/>
        <v>11879000</v>
      </c>
    </row>
    <row r="316" spans="1:6" ht="12.75">
      <c r="A316" s="7" t="s">
        <v>96</v>
      </c>
      <c r="B316" s="4" t="s">
        <v>97</v>
      </c>
      <c r="C316" s="5">
        <f t="shared" si="76"/>
        <v>0</v>
      </c>
      <c r="D316" s="5">
        <f t="shared" si="76"/>
        <v>67311000</v>
      </c>
      <c r="E316" s="5">
        <f t="shared" si="77"/>
        <v>0</v>
      </c>
      <c r="F316" s="5">
        <f t="shared" si="77"/>
        <v>67311000</v>
      </c>
    </row>
    <row r="317" spans="1:6" ht="12.75">
      <c r="A317" s="7" t="s">
        <v>295</v>
      </c>
      <c r="B317" s="4" t="s">
        <v>297</v>
      </c>
      <c r="C317" s="5">
        <f t="shared" si="76"/>
        <v>0</v>
      </c>
      <c r="D317" s="5">
        <f t="shared" si="76"/>
        <v>4052000</v>
      </c>
      <c r="E317" s="5">
        <f t="shared" si="77"/>
        <v>0</v>
      </c>
      <c r="F317" s="5">
        <f t="shared" si="77"/>
        <v>4052000</v>
      </c>
    </row>
    <row r="318" spans="1:6" ht="12.75">
      <c r="A318" s="7" t="s">
        <v>98</v>
      </c>
      <c r="B318" s="4" t="s">
        <v>99</v>
      </c>
      <c r="C318" s="5">
        <f aca="true" t="shared" si="78" ref="C318:F319">C319</f>
        <v>0</v>
      </c>
      <c r="D318" s="5">
        <f t="shared" si="78"/>
        <v>53844000</v>
      </c>
      <c r="E318" s="5">
        <f t="shared" si="78"/>
        <v>0</v>
      </c>
      <c r="F318" s="5">
        <f t="shared" si="78"/>
        <v>53844000</v>
      </c>
    </row>
    <row r="319" spans="1:6" ht="12.75">
      <c r="A319" s="7" t="s">
        <v>100</v>
      </c>
      <c r="B319" s="4" t="s">
        <v>101</v>
      </c>
      <c r="C319" s="5">
        <f t="shared" si="78"/>
        <v>0</v>
      </c>
      <c r="D319" s="5">
        <f t="shared" si="78"/>
        <v>53844000</v>
      </c>
      <c r="E319" s="5">
        <f t="shared" si="78"/>
        <v>0</v>
      </c>
      <c r="F319" s="5">
        <f t="shared" si="78"/>
        <v>53844000</v>
      </c>
    </row>
    <row r="320" spans="1:6" ht="12.75">
      <c r="A320" s="7" t="s">
        <v>102</v>
      </c>
      <c r="B320" s="4" t="s">
        <v>103</v>
      </c>
      <c r="C320" s="5">
        <f>C321+C322</f>
        <v>0</v>
      </c>
      <c r="D320" s="5">
        <f>D321+D322</f>
        <v>53844000</v>
      </c>
      <c r="E320" s="5">
        <f>E321+E322</f>
        <v>0</v>
      </c>
      <c r="F320" s="5">
        <f>F321+F322</f>
        <v>53844000</v>
      </c>
    </row>
    <row r="321" spans="1:6" ht="12.75">
      <c r="A321" s="7" t="s">
        <v>106</v>
      </c>
      <c r="B321" s="4" t="s">
        <v>107</v>
      </c>
      <c r="C321" s="5">
        <f aca="true" t="shared" si="79" ref="C321:F322">C682</f>
        <v>0</v>
      </c>
      <c r="D321" s="5">
        <f t="shared" si="79"/>
        <v>1000000</v>
      </c>
      <c r="E321" s="5">
        <f t="shared" si="79"/>
        <v>0</v>
      </c>
      <c r="F321" s="5">
        <f t="shared" si="79"/>
        <v>1000000</v>
      </c>
    </row>
    <row r="322" spans="1:6" ht="12.75">
      <c r="A322" s="7" t="s">
        <v>110</v>
      </c>
      <c r="B322" s="4" t="s">
        <v>111</v>
      </c>
      <c r="C322" s="5">
        <f t="shared" si="79"/>
        <v>0</v>
      </c>
      <c r="D322" s="5">
        <f t="shared" si="79"/>
        <v>52844000</v>
      </c>
      <c r="E322" s="5">
        <f t="shared" si="79"/>
        <v>0</v>
      </c>
      <c r="F322" s="5">
        <f t="shared" si="79"/>
        <v>52844000</v>
      </c>
    </row>
    <row r="323" spans="1:6" ht="26.25">
      <c r="A323" s="7" t="s">
        <v>335</v>
      </c>
      <c r="B323" s="4" t="s">
        <v>336</v>
      </c>
      <c r="C323" s="5">
        <f>C324+C332</f>
        <v>0</v>
      </c>
      <c r="D323" s="5">
        <f>D324+D332</f>
        <v>9583000</v>
      </c>
      <c r="E323" s="5">
        <f>E324+E332</f>
        <v>0</v>
      </c>
      <c r="F323" s="5">
        <f>F324+F332</f>
        <v>9583000</v>
      </c>
    </row>
    <row r="324" spans="1:6" ht="12.75">
      <c r="A324" s="7" t="s">
        <v>221</v>
      </c>
      <c r="B324" s="4" t="s">
        <v>222</v>
      </c>
      <c r="C324" s="5">
        <f>C325+C326+C330</f>
        <v>0</v>
      </c>
      <c r="D324" s="5">
        <f>D325+D326+D330</f>
        <v>9583000</v>
      </c>
      <c r="E324" s="5">
        <f>E325+E326+E330</f>
        <v>0</v>
      </c>
      <c r="F324" s="5">
        <f>F325+F326+F330</f>
        <v>9583000</v>
      </c>
    </row>
    <row r="325" spans="1:6" ht="26.25">
      <c r="A325" s="7" t="s">
        <v>80</v>
      </c>
      <c r="B325" s="4" t="s">
        <v>81</v>
      </c>
      <c r="C325" s="5">
        <f>C507</f>
        <v>0</v>
      </c>
      <c r="D325" s="5">
        <f>D507</f>
        <v>7008000</v>
      </c>
      <c r="E325" s="5">
        <f>E507</f>
        <v>0</v>
      </c>
      <c r="F325" s="5">
        <f>F507</f>
        <v>7008000</v>
      </c>
    </row>
    <row r="326" spans="1:6" ht="26.25">
      <c r="A326" s="7" t="s">
        <v>232</v>
      </c>
      <c r="B326" s="4" t="s">
        <v>233</v>
      </c>
      <c r="C326" s="5">
        <f>C327</f>
        <v>0</v>
      </c>
      <c r="D326" s="5">
        <f>D327</f>
        <v>345000</v>
      </c>
      <c r="E326" s="5">
        <f>E327</f>
        <v>0</v>
      </c>
      <c r="F326" s="5">
        <f>F327</f>
        <v>345000</v>
      </c>
    </row>
    <row r="327" spans="1:6" ht="52.5">
      <c r="A327" s="7" t="s">
        <v>234</v>
      </c>
      <c r="B327" s="4" t="s">
        <v>235</v>
      </c>
      <c r="C327" s="5">
        <f>C328+C329</f>
        <v>0</v>
      </c>
      <c r="D327" s="5">
        <f>D328+D329</f>
        <v>345000</v>
      </c>
      <c r="E327" s="5">
        <f>E328+E329</f>
        <v>0</v>
      </c>
      <c r="F327" s="5">
        <f>F328+F329</f>
        <v>345000</v>
      </c>
    </row>
    <row r="328" spans="1:6" ht="12.75">
      <c r="A328" s="7" t="s">
        <v>236</v>
      </c>
      <c r="B328" s="4" t="s">
        <v>237</v>
      </c>
      <c r="C328" s="5">
        <f aca="true" t="shared" si="80" ref="C328:F329">C510</f>
        <v>0</v>
      </c>
      <c r="D328" s="5">
        <f t="shared" si="80"/>
        <v>95000</v>
      </c>
      <c r="E328" s="5">
        <f t="shared" si="80"/>
        <v>0</v>
      </c>
      <c r="F328" s="5">
        <f t="shared" si="80"/>
        <v>95000</v>
      </c>
    </row>
    <row r="329" spans="1:6" ht="12.75">
      <c r="A329" s="7" t="s">
        <v>238</v>
      </c>
      <c r="B329" s="4" t="s">
        <v>239</v>
      </c>
      <c r="C329" s="5">
        <f t="shared" si="80"/>
        <v>0</v>
      </c>
      <c r="D329" s="5">
        <f t="shared" si="80"/>
        <v>250000</v>
      </c>
      <c r="E329" s="5">
        <f t="shared" si="80"/>
        <v>0</v>
      </c>
      <c r="F329" s="5">
        <f t="shared" si="80"/>
        <v>250000</v>
      </c>
    </row>
    <row r="330" spans="1:6" ht="39">
      <c r="A330" s="7" t="s">
        <v>82</v>
      </c>
      <c r="B330" s="4" t="s">
        <v>83</v>
      </c>
      <c r="C330" s="5">
        <f>C331</f>
        <v>0</v>
      </c>
      <c r="D330" s="5">
        <f>D331</f>
        <v>2230000</v>
      </c>
      <c r="E330" s="5">
        <f>E331</f>
        <v>0</v>
      </c>
      <c r="F330" s="5">
        <f>F331</f>
        <v>2230000</v>
      </c>
    </row>
    <row r="331" spans="1:6" ht="12.75">
      <c r="A331" s="7" t="s">
        <v>256</v>
      </c>
      <c r="B331" s="4" t="s">
        <v>257</v>
      </c>
      <c r="C331" s="5">
        <f>C513</f>
        <v>0</v>
      </c>
      <c r="D331" s="5">
        <f>D513</f>
        <v>2230000</v>
      </c>
      <c r="E331" s="5">
        <f>E513</f>
        <v>0</v>
      </c>
      <c r="F331" s="5">
        <f>F513</f>
        <v>2230000</v>
      </c>
    </row>
    <row r="332" spans="1:6" ht="26.25">
      <c r="A332" s="7" t="s">
        <v>274</v>
      </c>
      <c r="B332" s="4" t="s">
        <v>89</v>
      </c>
      <c r="C332" s="5">
        <f aca="true" t="shared" si="81" ref="C332:F334">C333</f>
        <v>0</v>
      </c>
      <c r="D332" s="5">
        <f t="shared" si="81"/>
        <v>0</v>
      </c>
      <c r="E332" s="5">
        <f t="shared" si="81"/>
        <v>0</v>
      </c>
      <c r="F332" s="5">
        <f t="shared" si="81"/>
        <v>0</v>
      </c>
    </row>
    <row r="333" spans="1:6" ht="12.75">
      <c r="A333" s="7" t="s">
        <v>98</v>
      </c>
      <c r="B333" s="4" t="s">
        <v>99</v>
      </c>
      <c r="C333" s="5">
        <f t="shared" si="81"/>
        <v>0</v>
      </c>
      <c r="D333" s="5">
        <f t="shared" si="81"/>
        <v>0</v>
      </c>
      <c r="E333" s="5">
        <f t="shared" si="81"/>
        <v>0</v>
      </c>
      <c r="F333" s="5">
        <f t="shared" si="81"/>
        <v>0</v>
      </c>
    </row>
    <row r="334" spans="1:6" ht="12.75">
      <c r="A334" s="7" t="s">
        <v>100</v>
      </c>
      <c r="B334" s="4" t="s">
        <v>101</v>
      </c>
      <c r="C334" s="5">
        <f t="shared" si="81"/>
        <v>0</v>
      </c>
      <c r="D334" s="5">
        <f t="shared" si="81"/>
        <v>0</v>
      </c>
      <c r="E334" s="5">
        <f t="shared" si="81"/>
        <v>0</v>
      </c>
      <c r="F334" s="5">
        <f t="shared" si="81"/>
        <v>0</v>
      </c>
    </row>
    <row r="335" spans="1:6" ht="12.75">
      <c r="A335" s="7" t="s">
        <v>102</v>
      </c>
      <c r="B335" s="4" t="s">
        <v>103</v>
      </c>
      <c r="C335" s="5">
        <f>C337+C336</f>
        <v>0</v>
      </c>
      <c r="D335" s="5">
        <f>D337+D336</f>
        <v>0</v>
      </c>
      <c r="E335" s="5">
        <f>E337+E336</f>
        <v>0</v>
      </c>
      <c r="F335" s="5">
        <f>F337+F336</f>
        <v>0</v>
      </c>
    </row>
    <row r="336" spans="1:6" ht="12.75">
      <c r="A336" s="7" t="s">
        <v>106</v>
      </c>
      <c r="B336" s="4" t="s">
        <v>107</v>
      </c>
      <c r="C336" s="5">
        <f aca="true" t="shared" si="82" ref="C336:F337">C689</f>
        <v>0</v>
      </c>
      <c r="D336" s="5">
        <f t="shared" si="82"/>
        <v>0</v>
      </c>
      <c r="E336" s="5">
        <f t="shared" si="82"/>
        <v>0</v>
      </c>
      <c r="F336" s="5">
        <f t="shared" si="82"/>
        <v>0</v>
      </c>
    </row>
    <row r="337" spans="1:6" ht="12.75">
      <c r="A337" s="7" t="s">
        <v>110</v>
      </c>
      <c r="B337" s="4" t="s">
        <v>111</v>
      </c>
      <c r="C337" s="5">
        <f t="shared" si="82"/>
        <v>0</v>
      </c>
      <c r="D337" s="5">
        <f t="shared" si="82"/>
        <v>0</v>
      </c>
      <c r="E337" s="5">
        <f t="shared" si="82"/>
        <v>0</v>
      </c>
      <c r="F337" s="5">
        <f t="shared" si="82"/>
        <v>0</v>
      </c>
    </row>
    <row r="338" spans="1:6" ht="26.25">
      <c r="A338" s="7" t="s">
        <v>337</v>
      </c>
      <c r="B338" s="4" t="s">
        <v>141</v>
      </c>
      <c r="C338" s="5">
        <f>C340+C382</f>
        <v>0</v>
      </c>
      <c r="D338" s="5">
        <f>D340+D382</f>
        <v>707521000</v>
      </c>
      <c r="E338" s="5">
        <f>E340+E382</f>
        <v>53653000</v>
      </c>
      <c r="F338" s="5">
        <f>F340+F382</f>
        <v>761174000</v>
      </c>
    </row>
    <row r="339" spans="1:6" ht="12.75">
      <c r="A339" s="7" t="s">
        <v>338</v>
      </c>
      <c r="B339" s="4" t="s">
        <v>143</v>
      </c>
      <c r="C339" s="5">
        <f>C340-C348</f>
        <v>0</v>
      </c>
      <c r="D339" s="5">
        <f>D340-D348</f>
        <v>400572000</v>
      </c>
      <c r="E339" s="5">
        <f>E340-E348</f>
        <v>34706000</v>
      </c>
      <c r="F339" s="5">
        <f>F340-F348</f>
        <v>435278000</v>
      </c>
    </row>
    <row r="340" spans="1:6" ht="12.75">
      <c r="A340" s="7" t="s">
        <v>144</v>
      </c>
      <c r="B340" s="4" t="s">
        <v>6</v>
      </c>
      <c r="C340" s="5">
        <f>C341+C355</f>
        <v>0</v>
      </c>
      <c r="D340" s="5">
        <f>D341+D355</f>
        <v>568744000</v>
      </c>
      <c r="E340" s="5">
        <f>E341+E355</f>
        <v>42047000</v>
      </c>
      <c r="F340" s="5">
        <f>F341+F355</f>
        <v>610791000</v>
      </c>
    </row>
    <row r="341" spans="1:6" ht="12.75">
      <c r="A341" s="7" t="s">
        <v>145</v>
      </c>
      <c r="B341" s="4" t="s">
        <v>146</v>
      </c>
      <c r="C341" s="5">
        <f>C342+C347</f>
        <v>0</v>
      </c>
      <c r="D341" s="5">
        <f>D342+D347</f>
        <v>270429000</v>
      </c>
      <c r="E341" s="5">
        <f>E342+E347</f>
        <v>16455000</v>
      </c>
      <c r="F341" s="5">
        <f>F342+F347</f>
        <v>286884000</v>
      </c>
    </row>
    <row r="342" spans="1:6" ht="26.25">
      <c r="A342" s="7" t="s">
        <v>147</v>
      </c>
      <c r="B342" s="4" t="s">
        <v>148</v>
      </c>
      <c r="C342" s="5">
        <f aca="true" t="shared" si="83" ref="C342:F343">C343</f>
        <v>0</v>
      </c>
      <c r="D342" s="5">
        <f t="shared" si="83"/>
        <v>101157000</v>
      </c>
      <c r="E342" s="5">
        <f t="shared" si="83"/>
        <v>9114000</v>
      </c>
      <c r="F342" s="5">
        <f t="shared" si="83"/>
        <v>110271000</v>
      </c>
    </row>
    <row r="343" spans="1:6" ht="26.25">
      <c r="A343" s="7" t="s">
        <v>149</v>
      </c>
      <c r="B343" s="4" t="s">
        <v>150</v>
      </c>
      <c r="C343" s="5">
        <f t="shared" si="83"/>
        <v>0</v>
      </c>
      <c r="D343" s="5">
        <f t="shared" si="83"/>
        <v>101157000</v>
      </c>
      <c r="E343" s="5">
        <f t="shared" si="83"/>
        <v>9114000</v>
      </c>
      <c r="F343" s="5">
        <f t="shared" si="83"/>
        <v>110271000</v>
      </c>
    </row>
    <row r="344" spans="1:6" ht="26.25">
      <c r="A344" s="7" t="s">
        <v>151</v>
      </c>
      <c r="B344" s="4" t="s">
        <v>152</v>
      </c>
      <c r="C344" s="5">
        <f>C345+C346</f>
        <v>0</v>
      </c>
      <c r="D344" s="5">
        <f>D345+D346</f>
        <v>101157000</v>
      </c>
      <c r="E344" s="5">
        <f>E345+E346</f>
        <v>9114000</v>
      </c>
      <c r="F344" s="5">
        <f>F345+F346</f>
        <v>110271000</v>
      </c>
    </row>
    <row r="345" spans="1:6" ht="12.75">
      <c r="A345" s="7" t="s">
        <v>153</v>
      </c>
      <c r="B345" s="4" t="s">
        <v>154</v>
      </c>
      <c r="C345" s="5">
        <f>'sursa 02'!C298</f>
        <v>0</v>
      </c>
      <c r="D345" s="5">
        <f>'sursa 02'!D298</f>
        <v>88734000</v>
      </c>
      <c r="E345" s="5">
        <f>'sursa 02'!E298</f>
        <v>7994000</v>
      </c>
      <c r="F345" s="5">
        <f>'sursa 02'!F298</f>
        <v>96728000</v>
      </c>
    </row>
    <row r="346" spans="1:6" ht="26.25">
      <c r="A346" s="7" t="s">
        <v>155</v>
      </c>
      <c r="B346" s="4" t="s">
        <v>156</v>
      </c>
      <c r="C346" s="5">
        <f>'sursa 02'!C299</f>
        <v>0</v>
      </c>
      <c r="D346" s="5">
        <f>'sursa 02'!D299</f>
        <v>12423000</v>
      </c>
      <c r="E346" s="5">
        <f>'sursa 02'!E299</f>
        <v>1120000</v>
      </c>
      <c r="F346" s="5">
        <f>'sursa 02'!F299</f>
        <v>13543000</v>
      </c>
    </row>
    <row r="347" spans="1:6" ht="26.25">
      <c r="A347" s="7" t="s">
        <v>157</v>
      </c>
      <c r="B347" s="4" t="s">
        <v>158</v>
      </c>
      <c r="C347" s="5">
        <f>C348+C352</f>
        <v>0</v>
      </c>
      <c r="D347" s="5">
        <f>D348+D352</f>
        <v>169272000</v>
      </c>
      <c r="E347" s="5">
        <f>E348+E352</f>
        <v>7341000</v>
      </c>
      <c r="F347" s="5">
        <f>F348+F352</f>
        <v>176613000</v>
      </c>
    </row>
    <row r="348" spans="1:6" ht="26.25">
      <c r="A348" s="7" t="s">
        <v>159</v>
      </c>
      <c r="B348" s="4" t="s">
        <v>160</v>
      </c>
      <c r="C348" s="5">
        <f>C349+C350+C351</f>
        <v>0</v>
      </c>
      <c r="D348" s="5">
        <f>D349+D350+D351</f>
        <v>168172000</v>
      </c>
      <c r="E348" s="5">
        <f>E349+E350+E351</f>
        <v>7341000</v>
      </c>
      <c r="F348" s="5">
        <f>F349+F350+F351</f>
        <v>175513000</v>
      </c>
    </row>
    <row r="349" spans="1:6" ht="26.25">
      <c r="A349" s="7" t="s">
        <v>161</v>
      </c>
      <c r="B349" s="4" t="s">
        <v>162</v>
      </c>
      <c r="C349" s="5">
        <f>'sursa 02'!C302</f>
        <v>0</v>
      </c>
      <c r="D349" s="5">
        <f>'sursa 02'!D302</f>
        <v>102487000</v>
      </c>
      <c r="E349" s="5">
        <f>'sursa 02'!E302</f>
        <v>145000</v>
      </c>
      <c r="F349" s="5">
        <f>'sursa 02'!F302</f>
        <v>102632000</v>
      </c>
    </row>
    <row r="350" spans="1:6" ht="12.75">
      <c r="A350" s="7" t="s">
        <v>163</v>
      </c>
      <c r="B350" s="4" t="s">
        <v>164</v>
      </c>
      <c r="C350" s="5">
        <f>'sursa 02'!C303</f>
        <v>0</v>
      </c>
      <c r="D350" s="5">
        <f>'sursa 02'!D303</f>
        <v>9265000</v>
      </c>
      <c r="E350" s="5">
        <f>'sursa 02'!E303</f>
        <v>7196000</v>
      </c>
      <c r="F350" s="5">
        <f>'sursa 02'!F303</f>
        <v>16461000</v>
      </c>
    </row>
    <row r="351" spans="1:6" ht="26.25">
      <c r="A351" s="7" t="s">
        <v>165</v>
      </c>
      <c r="B351" s="4" t="s">
        <v>166</v>
      </c>
      <c r="C351" s="5">
        <f>'sursa 02'!C304</f>
        <v>0</v>
      </c>
      <c r="D351" s="5">
        <f>'sursa 02'!D304</f>
        <v>56420000</v>
      </c>
      <c r="E351" s="5">
        <f>'sursa 02'!E304</f>
        <v>0</v>
      </c>
      <c r="F351" s="5">
        <f>'sursa 02'!F304</f>
        <v>56420000</v>
      </c>
    </row>
    <row r="352" spans="1:6" ht="39">
      <c r="A352" s="7" t="s">
        <v>167</v>
      </c>
      <c r="B352" s="4" t="s">
        <v>168</v>
      </c>
      <c r="C352" s="5">
        <f>C353+C354</f>
        <v>0</v>
      </c>
      <c r="D352" s="5">
        <f>D353+D354</f>
        <v>1100000</v>
      </c>
      <c r="E352" s="5">
        <f>E353+E354</f>
        <v>0</v>
      </c>
      <c r="F352" s="5">
        <f>F353+F354</f>
        <v>1100000</v>
      </c>
    </row>
    <row r="353" spans="1:6" ht="26.25">
      <c r="A353" s="7" t="s">
        <v>169</v>
      </c>
      <c r="B353" s="4" t="s">
        <v>170</v>
      </c>
      <c r="C353" s="5">
        <f>'sursa 02'!C306</f>
        <v>0</v>
      </c>
      <c r="D353" s="5">
        <f>'sursa 02'!D306</f>
        <v>100000</v>
      </c>
      <c r="E353" s="5">
        <f>'sursa 02'!E306</f>
        <v>0</v>
      </c>
      <c r="F353" s="5">
        <f>'sursa 02'!F306</f>
        <v>100000</v>
      </c>
    </row>
    <row r="354" spans="1:6" ht="26.25">
      <c r="A354" s="7" t="s">
        <v>171</v>
      </c>
      <c r="B354" s="4" t="s">
        <v>172</v>
      </c>
      <c r="C354" s="5">
        <f>'sursa 02'!C307</f>
        <v>0</v>
      </c>
      <c r="D354" s="5">
        <f>'sursa 02'!D307</f>
        <v>1000000</v>
      </c>
      <c r="E354" s="5">
        <f>'sursa 02'!E307</f>
        <v>0</v>
      </c>
      <c r="F354" s="5">
        <f>'sursa 02'!F307</f>
        <v>1000000</v>
      </c>
    </row>
    <row r="355" spans="1:6" ht="12.75">
      <c r="A355" s="7" t="s">
        <v>173</v>
      </c>
      <c r="B355" s="4" t="s">
        <v>8</v>
      </c>
      <c r="C355" s="5">
        <f>C356+C361</f>
        <v>0</v>
      </c>
      <c r="D355" s="5">
        <f>D356+D361</f>
        <v>298315000</v>
      </c>
      <c r="E355" s="5">
        <f>E356+E361</f>
        <v>25592000</v>
      </c>
      <c r="F355" s="5">
        <f>F356+F361</f>
        <v>323907000</v>
      </c>
    </row>
    <row r="356" spans="1:6" ht="12.75">
      <c r="A356" s="7" t="s">
        <v>174</v>
      </c>
      <c r="B356" s="4" t="s">
        <v>10</v>
      </c>
      <c r="C356" s="5">
        <f aca="true" t="shared" si="84" ref="C356:F358">C357</f>
        <v>0</v>
      </c>
      <c r="D356" s="5">
        <f t="shared" si="84"/>
        <v>800000</v>
      </c>
      <c r="E356" s="5">
        <f t="shared" si="84"/>
        <v>0</v>
      </c>
      <c r="F356" s="5">
        <f t="shared" si="84"/>
        <v>800000</v>
      </c>
    </row>
    <row r="357" spans="1:6" ht="26.25">
      <c r="A357" s="7" t="s">
        <v>175</v>
      </c>
      <c r="B357" s="4" t="s">
        <v>176</v>
      </c>
      <c r="C357" s="5">
        <f>C358+C360</f>
        <v>0</v>
      </c>
      <c r="D357" s="5">
        <f>D358+D360</f>
        <v>800000</v>
      </c>
      <c r="E357" s="5">
        <f>E358+E360</f>
        <v>0</v>
      </c>
      <c r="F357" s="5">
        <f>F358+F360</f>
        <v>800000</v>
      </c>
    </row>
    <row r="358" spans="1:6" ht="12.75">
      <c r="A358" s="7" t="s">
        <v>177</v>
      </c>
      <c r="B358" s="4" t="s">
        <v>178</v>
      </c>
      <c r="C358" s="5">
        <f t="shared" si="84"/>
        <v>0</v>
      </c>
      <c r="D358" s="5">
        <f t="shared" si="84"/>
        <v>800000</v>
      </c>
      <c r="E358" s="5">
        <f t="shared" si="84"/>
        <v>0</v>
      </c>
      <c r="F358" s="5">
        <f t="shared" si="84"/>
        <v>800000</v>
      </c>
    </row>
    <row r="359" spans="1:6" ht="26.25">
      <c r="A359" s="7" t="s">
        <v>15</v>
      </c>
      <c r="B359" s="4" t="s">
        <v>179</v>
      </c>
      <c r="C359" s="5">
        <f>'sursa 02'!C312+'sursa 10'!C106</f>
        <v>0</v>
      </c>
      <c r="D359" s="5">
        <f>'sursa 02'!D312+'sursa 10'!D106</f>
        <v>800000</v>
      </c>
      <c r="E359" s="5">
        <f>'sursa 02'!E312+'sursa 10'!E106</f>
        <v>0</v>
      </c>
      <c r="F359" s="5">
        <f>'sursa 02'!F312+'sursa 10'!F106</f>
        <v>800000</v>
      </c>
    </row>
    <row r="360" spans="1:6" ht="14.25">
      <c r="A360" s="7" t="s">
        <v>421</v>
      </c>
      <c r="B360" s="4" t="s">
        <v>422</v>
      </c>
      <c r="C360" s="5">
        <f>'sursa 10'!C107</f>
        <v>0</v>
      </c>
      <c r="D360" s="5">
        <f>'sursa 10'!D107</f>
        <v>0</v>
      </c>
      <c r="E360" s="5">
        <f>'sursa 10'!E107</f>
        <v>0</v>
      </c>
      <c r="F360" s="5">
        <f>'sursa 10'!F107</f>
        <v>0</v>
      </c>
    </row>
    <row r="361" spans="1:6" ht="26.25">
      <c r="A361" s="7" t="s">
        <v>180</v>
      </c>
      <c r="B361" s="4" t="s">
        <v>18</v>
      </c>
      <c r="C361" s="5">
        <f>C362+C371+C375+C378</f>
        <v>0</v>
      </c>
      <c r="D361" s="5">
        <f>D362+D371+D375+D378</f>
        <v>297515000</v>
      </c>
      <c r="E361" s="5">
        <f>E362+E371+E375+E378</f>
        <v>25592000</v>
      </c>
      <c r="F361" s="5">
        <f>F362+F371+F375+F378</f>
        <v>323107000</v>
      </c>
    </row>
    <row r="362" spans="1:6" ht="39">
      <c r="A362" s="7" t="s">
        <v>339</v>
      </c>
      <c r="B362" s="4" t="s">
        <v>182</v>
      </c>
      <c r="C362" s="5">
        <f>C363+C365+C366+C367+C369+C370+C364+C368</f>
        <v>0</v>
      </c>
      <c r="D362" s="5">
        <f>D363+D365+D366+D367+D369+D370+D364+D368</f>
        <v>253555000</v>
      </c>
      <c r="E362" s="5">
        <f>E363+E365+E366+E367+E369+E370+E364+E368</f>
        <v>25690000</v>
      </c>
      <c r="F362" s="5">
        <f>F363+F365+F366+F367+F369+F370+F364+F368</f>
        <v>279245000</v>
      </c>
    </row>
    <row r="363" spans="1:6" ht="14.25">
      <c r="A363" s="7" t="s">
        <v>21</v>
      </c>
      <c r="B363" s="4" t="s">
        <v>22</v>
      </c>
      <c r="C363" s="5">
        <f>'sursa 10'!C110</f>
        <v>0</v>
      </c>
      <c r="D363" s="5">
        <f>'sursa 10'!D110</f>
        <v>2053000</v>
      </c>
      <c r="E363" s="5">
        <f>'sursa 10'!E110</f>
        <v>198000</v>
      </c>
      <c r="F363" s="5">
        <f>'sursa 10'!F110</f>
        <v>2251000</v>
      </c>
    </row>
    <row r="364" spans="1:6" ht="27">
      <c r="A364" s="7" t="s">
        <v>372</v>
      </c>
      <c r="B364" s="4" t="s">
        <v>373</v>
      </c>
      <c r="C364" s="5">
        <f>'sursa 10'!C111</f>
        <v>0</v>
      </c>
      <c r="D364" s="5">
        <f>'sursa 10'!D111</f>
        <v>0</v>
      </c>
      <c r="E364" s="5">
        <f>'sursa 10'!E111</f>
        <v>0</v>
      </c>
      <c r="F364" s="5">
        <f>'sursa 10'!F111</f>
        <v>0</v>
      </c>
    </row>
    <row r="365" spans="1:6" ht="12.75">
      <c r="A365" s="7" t="s">
        <v>340</v>
      </c>
      <c r="B365" s="4" t="s">
        <v>184</v>
      </c>
      <c r="C365" s="5">
        <f>'sursa 02'!C315</f>
        <v>0</v>
      </c>
      <c r="D365" s="5">
        <f>'sursa 02'!D315</f>
        <v>2800000</v>
      </c>
      <c r="E365" s="5">
        <f>'sursa 02'!E315</f>
        <v>0</v>
      </c>
      <c r="F365" s="5">
        <f>'sursa 02'!F315</f>
        <v>2800000</v>
      </c>
    </row>
    <row r="366" spans="1:6" ht="14.25">
      <c r="A366" s="7" t="s">
        <v>23</v>
      </c>
      <c r="B366" s="4" t="s">
        <v>24</v>
      </c>
      <c r="C366" s="5">
        <f>'sursa 10'!C112</f>
        <v>0</v>
      </c>
      <c r="D366" s="5">
        <f>'sursa 10'!D112</f>
        <v>63000</v>
      </c>
      <c r="E366" s="5">
        <f>'sursa 10'!E112</f>
        <v>0</v>
      </c>
      <c r="F366" s="5">
        <f>'sursa 10'!F112</f>
        <v>63000</v>
      </c>
    </row>
    <row r="367" spans="1:6" ht="27">
      <c r="A367" s="7" t="s">
        <v>25</v>
      </c>
      <c r="B367" s="4" t="s">
        <v>26</v>
      </c>
      <c r="C367" s="5">
        <f>'sursa 10'!C113</f>
        <v>0</v>
      </c>
      <c r="D367" s="5">
        <f>'sursa 10'!D113</f>
        <v>187813000</v>
      </c>
      <c r="E367" s="5">
        <f>'sursa 10'!E113</f>
        <v>9170000</v>
      </c>
      <c r="F367" s="5">
        <f>'sursa 10'!F113</f>
        <v>196983000</v>
      </c>
    </row>
    <row r="368" spans="1:6" ht="26.25">
      <c r="A368" s="7" t="s">
        <v>389</v>
      </c>
      <c r="B368" s="4" t="s">
        <v>390</v>
      </c>
      <c r="C368" s="5">
        <f>'sursa 02'!C316</f>
        <v>0</v>
      </c>
      <c r="D368" s="5">
        <f>'sursa 02'!D316</f>
        <v>1164000</v>
      </c>
      <c r="E368" s="5">
        <f>'sursa 02'!E316</f>
        <v>0</v>
      </c>
      <c r="F368" s="5">
        <f>'sursa 02'!F316</f>
        <v>1164000</v>
      </c>
    </row>
    <row r="369" spans="1:6" ht="27">
      <c r="A369" s="7" t="s">
        <v>27</v>
      </c>
      <c r="B369" s="4" t="s">
        <v>28</v>
      </c>
      <c r="C369" s="5">
        <f>'sursa 10'!C114</f>
        <v>0</v>
      </c>
      <c r="D369" s="5">
        <f>'sursa 10'!D114</f>
        <v>57720000</v>
      </c>
      <c r="E369" s="5">
        <f>'sursa 10'!E114</f>
        <v>16452000</v>
      </c>
      <c r="F369" s="5">
        <f>'sursa 10'!F114</f>
        <v>74172000</v>
      </c>
    </row>
    <row r="370" spans="1:6" ht="14.25">
      <c r="A370" s="7" t="s">
        <v>29</v>
      </c>
      <c r="B370" s="4" t="s">
        <v>30</v>
      </c>
      <c r="C370" s="5">
        <f>'sursa 10'!C115</f>
        <v>0</v>
      </c>
      <c r="D370" s="5">
        <f>'sursa 10'!D115</f>
        <v>1942000</v>
      </c>
      <c r="E370" s="5">
        <f>'sursa 10'!E115</f>
        <v>-130000</v>
      </c>
      <c r="F370" s="5">
        <f>'sursa 10'!F115</f>
        <v>1812000</v>
      </c>
    </row>
    <row r="371" spans="1:6" ht="26.25">
      <c r="A371" s="7" t="s">
        <v>185</v>
      </c>
      <c r="B371" s="4" t="s">
        <v>186</v>
      </c>
      <c r="C371" s="5">
        <f>C372+C374</f>
        <v>0</v>
      </c>
      <c r="D371" s="5">
        <f>D372+D374</f>
        <v>100000</v>
      </c>
      <c r="E371" s="5">
        <f>E372+E374</f>
        <v>0</v>
      </c>
      <c r="F371" s="5">
        <f>F372+F374</f>
        <v>100000</v>
      </c>
    </row>
    <row r="372" spans="1:6" ht="26.25">
      <c r="A372" s="7" t="s">
        <v>187</v>
      </c>
      <c r="B372" s="4" t="s">
        <v>188</v>
      </c>
      <c r="C372" s="5">
        <f>C373</f>
        <v>0</v>
      </c>
      <c r="D372" s="5">
        <f>D373</f>
        <v>100000</v>
      </c>
      <c r="E372" s="5">
        <f>E373</f>
        <v>0</v>
      </c>
      <c r="F372" s="5">
        <f>F373</f>
        <v>100000</v>
      </c>
    </row>
    <row r="373" spans="1:6" ht="26.25">
      <c r="A373" s="7" t="s">
        <v>189</v>
      </c>
      <c r="B373" s="4" t="s">
        <v>190</v>
      </c>
      <c r="C373" s="5">
        <f>'sursa 02'!C319</f>
        <v>0</v>
      </c>
      <c r="D373" s="5">
        <f>'sursa 02'!D319</f>
        <v>100000</v>
      </c>
      <c r="E373" s="5">
        <f>'sursa 02'!E319</f>
        <v>0</v>
      </c>
      <c r="F373" s="5">
        <f>'sursa 02'!F319</f>
        <v>100000</v>
      </c>
    </row>
    <row r="374" spans="1:6" ht="12.75">
      <c r="A374" s="7" t="s">
        <v>405</v>
      </c>
      <c r="B374" s="4" t="s">
        <v>407</v>
      </c>
      <c r="C374" s="5">
        <f>'sursa 10'!C117</f>
        <v>0</v>
      </c>
      <c r="D374" s="5">
        <f>'sursa 10'!D117</f>
        <v>0</v>
      </c>
      <c r="E374" s="5">
        <f>'sursa 10'!E117</f>
        <v>0</v>
      </c>
      <c r="F374" s="5">
        <f>'sursa 10'!F117</f>
        <v>0</v>
      </c>
    </row>
    <row r="375" spans="1:6" ht="39">
      <c r="A375" s="7" t="s">
        <v>341</v>
      </c>
      <c r="B375" s="4" t="s">
        <v>192</v>
      </c>
      <c r="C375" s="5">
        <f>C377+C376</f>
        <v>0</v>
      </c>
      <c r="D375" s="5">
        <f>D377+D376</f>
        <v>59289000</v>
      </c>
      <c r="E375" s="5">
        <f>E377+E376</f>
        <v>0</v>
      </c>
      <c r="F375" s="5">
        <f>F377+F376</f>
        <v>59289000</v>
      </c>
    </row>
    <row r="376" spans="1:6" ht="12.75">
      <c r="A376" s="7" t="s">
        <v>398</v>
      </c>
      <c r="B376" s="4" t="s">
        <v>399</v>
      </c>
      <c r="C376" s="5">
        <f>'sursa 02'!C321</f>
        <v>0</v>
      </c>
      <c r="D376" s="5">
        <f>'sursa 02'!D321</f>
        <v>59209000</v>
      </c>
      <c r="E376" s="5">
        <f>'sursa 02'!E321</f>
        <v>0</v>
      </c>
      <c r="F376" s="5">
        <f>'sursa 02'!F321</f>
        <v>59209000</v>
      </c>
    </row>
    <row r="377" spans="1:6" ht="12.75">
      <c r="A377" s="7" t="s">
        <v>193</v>
      </c>
      <c r="B377" s="4" t="s">
        <v>194</v>
      </c>
      <c r="C377" s="5">
        <f>'sursa 02'!C322+'sursa 10'!C119</f>
        <v>0</v>
      </c>
      <c r="D377" s="5">
        <f>'sursa 02'!D322+'sursa 10'!D119</f>
        <v>80000</v>
      </c>
      <c r="E377" s="5">
        <f>'sursa 02'!E322+'sursa 10'!E119</f>
        <v>0</v>
      </c>
      <c r="F377" s="5">
        <f>'sursa 02'!F322+'sursa 10'!F119</f>
        <v>80000</v>
      </c>
    </row>
    <row r="378" spans="1:6" ht="27">
      <c r="A378" s="7" t="s">
        <v>126</v>
      </c>
      <c r="B378" s="4" t="s">
        <v>32</v>
      </c>
      <c r="C378" s="5">
        <f>C379+C380+C381</f>
        <v>0</v>
      </c>
      <c r="D378" s="5">
        <f>D379+D380+D381</f>
        <v>-15429000</v>
      </c>
      <c r="E378" s="5">
        <f>E379+E380+E381</f>
        <v>-98000</v>
      </c>
      <c r="F378" s="5">
        <f>F379+F380+F381</f>
        <v>-15527000</v>
      </c>
    </row>
    <row r="379" spans="1:6" ht="14.25">
      <c r="A379" s="7" t="s">
        <v>33</v>
      </c>
      <c r="B379" s="4" t="s">
        <v>34</v>
      </c>
      <c r="C379" s="5">
        <f>'sursa 10'!C121</f>
        <v>0</v>
      </c>
      <c r="D379" s="5">
        <f>'sursa 10'!D121</f>
        <v>15000</v>
      </c>
      <c r="E379" s="5">
        <f>'sursa 10'!E121</f>
        <v>0</v>
      </c>
      <c r="F379" s="5">
        <f>'sursa 10'!F121</f>
        <v>15000</v>
      </c>
    </row>
    <row r="380" spans="1:6" ht="27">
      <c r="A380" s="7" t="s">
        <v>127</v>
      </c>
      <c r="B380" s="4" t="s">
        <v>36</v>
      </c>
      <c r="C380" s="5">
        <f>'sursa 10'!C122+'sursa 02'!C324</f>
        <v>0</v>
      </c>
      <c r="D380" s="5">
        <f>'sursa 10'!D122+'sursa 02'!D324</f>
        <v>-15469000</v>
      </c>
      <c r="E380" s="5">
        <f>'sursa 10'!E122+'sursa 02'!E324</f>
        <v>-98000</v>
      </c>
      <c r="F380" s="5">
        <f>'sursa 10'!F122+'sursa 02'!F324</f>
        <v>-15567000</v>
      </c>
    </row>
    <row r="381" spans="1:6" ht="14.25">
      <c r="A381" s="7" t="s">
        <v>39</v>
      </c>
      <c r="B381" s="4" t="s">
        <v>40</v>
      </c>
      <c r="C381" s="5">
        <f>'sursa 10'!C123</f>
        <v>0</v>
      </c>
      <c r="D381" s="5">
        <f>'sursa 10'!D123</f>
        <v>25000</v>
      </c>
      <c r="E381" s="5">
        <f>'sursa 10'!E123</f>
        <v>0</v>
      </c>
      <c r="F381" s="5">
        <f>'sursa 10'!F123</f>
        <v>25000</v>
      </c>
    </row>
    <row r="382" spans="1:6" ht="12.75">
      <c r="A382" s="7" t="s">
        <v>47</v>
      </c>
      <c r="B382" s="4" t="s">
        <v>48</v>
      </c>
      <c r="C382" s="5">
        <f>C383</f>
        <v>0</v>
      </c>
      <c r="D382" s="5">
        <f>D383</f>
        <v>138777000</v>
      </c>
      <c r="E382" s="5">
        <f>E383</f>
        <v>11606000</v>
      </c>
      <c r="F382" s="5">
        <f>F383</f>
        <v>150383000</v>
      </c>
    </row>
    <row r="383" spans="1:6" ht="26.25">
      <c r="A383" s="7" t="s">
        <v>195</v>
      </c>
      <c r="B383" s="4" t="s">
        <v>50</v>
      </c>
      <c r="C383" s="5">
        <f>C384+C390</f>
        <v>0</v>
      </c>
      <c r="D383" s="5">
        <f>D384+D390</f>
        <v>138777000</v>
      </c>
      <c r="E383" s="5">
        <f>E384+E390</f>
        <v>11606000</v>
      </c>
      <c r="F383" s="5">
        <f>F384+F390</f>
        <v>150383000</v>
      </c>
    </row>
    <row r="384" spans="1:6" ht="52.5">
      <c r="A384" s="7" t="s">
        <v>342</v>
      </c>
      <c r="B384" s="4" t="s">
        <v>197</v>
      </c>
      <c r="C384" s="5">
        <f>C385+C387+C386+C389+C388</f>
        <v>0</v>
      </c>
      <c r="D384" s="5">
        <f>D385+D387+D386+D389+D388</f>
        <v>1869000</v>
      </c>
      <c r="E384" s="5">
        <f>E385+E387+E386+E389+E388</f>
        <v>0</v>
      </c>
      <c r="F384" s="5">
        <f>F385+F387+F386+F389+F388</f>
        <v>1869000</v>
      </c>
    </row>
    <row r="385" spans="1:6" ht="12.75">
      <c r="A385" s="7" t="s">
        <v>198</v>
      </c>
      <c r="B385" s="4" t="s">
        <v>199</v>
      </c>
      <c r="C385" s="5">
        <f>'sursa 02'!C328</f>
        <v>0</v>
      </c>
      <c r="D385" s="5">
        <f>'sursa 02'!D328</f>
        <v>1834000</v>
      </c>
      <c r="E385" s="5">
        <f>'sursa 02'!E328</f>
        <v>0</v>
      </c>
      <c r="F385" s="5">
        <f>'sursa 02'!F328</f>
        <v>1834000</v>
      </c>
    </row>
    <row r="386" spans="1:6" ht="12.75">
      <c r="A386" s="7" t="s">
        <v>384</v>
      </c>
      <c r="B386" s="4" t="s">
        <v>385</v>
      </c>
      <c r="C386" s="5">
        <f>'sursa 02'!C329</f>
        <v>0</v>
      </c>
      <c r="D386" s="5">
        <f>'sursa 02'!D329</f>
        <v>0</v>
      </c>
      <c r="E386" s="5">
        <f>'sursa 02'!E329</f>
        <v>0</v>
      </c>
      <c r="F386" s="5">
        <f>'sursa 02'!F329</f>
        <v>0</v>
      </c>
    </row>
    <row r="387" spans="1:6" ht="26.25">
      <c r="A387" s="7" t="s">
        <v>343</v>
      </c>
      <c r="B387" s="4" t="s">
        <v>205</v>
      </c>
      <c r="C387" s="5">
        <f>'sursa 02'!C330</f>
        <v>0</v>
      </c>
      <c r="D387" s="5">
        <f>'sursa 02'!D330</f>
        <v>32000</v>
      </c>
      <c r="E387" s="5">
        <f>'sursa 02'!E330</f>
        <v>0</v>
      </c>
      <c r="F387" s="5">
        <f>'sursa 02'!F330</f>
        <v>32000</v>
      </c>
    </row>
    <row r="388" spans="1:6" ht="26.25">
      <c r="A388" s="7" t="s">
        <v>408</v>
      </c>
      <c r="B388" s="4" t="s">
        <v>409</v>
      </c>
      <c r="C388" s="5">
        <f>'sursa 02'!C331</f>
        <v>0</v>
      </c>
      <c r="D388" s="5">
        <f>'sursa 02'!D331</f>
        <v>0</v>
      </c>
      <c r="E388" s="5">
        <f>'sursa 02'!E331</f>
        <v>0</v>
      </c>
      <c r="F388" s="5">
        <f>'sursa 02'!F331</f>
        <v>0</v>
      </c>
    </row>
    <row r="389" spans="1:6" ht="14.25">
      <c r="A389" s="7" t="s">
        <v>400</v>
      </c>
      <c r="B389" s="20">
        <v>421082</v>
      </c>
      <c r="C389" s="5">
        <f>'sursa 10'!C128</f>
        <v>0</v>
      </c>
      <c r="D389" s="5">
        <f>'sursa 10'!D128</f>
        <v>3000</v>
      </c>
      <c r="E389" s="5">
        <f>'sursa 10'!E128</f>
        <v>0</v>
      </c>
      <c r="F389" s="5">
        <f>'sursa 10'!F128</f>
        <v>3000</v>
      </c>
    </row>
    <row r="390" spans="1:6" ht="27">
      <c r="A390" s="7" t="s">
        <v>128</v>
      </c>
      <c r="B390" s="4" t="s">
        <v>55</v>
      </c>
      <c r="C390" s="5">
        <f>C391+C392+C393+C394</f>
        <v>0</v>
      </c>
      <c r="D390" s="5">
        <f>D391+D392+D393+D394</f>
        <v>136908000</v>
      </c>
      <c r="E390" s="5">
        <f>E391+E392+E393+E394</f>
        <v>11606000</v>
      </c>
      <c r="F390" s="5">
        <f>F391+F392+F393+F394</f>
        <v>148514000</v>
      </c>
    </row>
    <row r="391" spans="1:6" ht="14.25">
      <c r="A391" s="7" t="s">
        <v>56</v>
      </c>
      <c r="B391" s="4" t="s">
        <v>57</v>
      </c>
      <c r="C391" s="5"/>
      <c r="D391" s="5"/>
      <c r="E391" s="5"/>
      <c r="F391" s="5"/>
    </row>
    <row r="392" spans="1:6" ht="27">
      <c r="A392" s="7" t="s">
        <v>58</v>
      </c>
      <c r="B392" s="4" t="s">
        <v>59</v>
      </c>
      <c r="C392" s="5"/>
      <c r="D392" s="5"/>
      <c r="E392" s="5"/>
      <c r="F392" s="5"/>
    </row>
    <row r="393" spans="1:6" ht="27">
      <c r="A393" s="7" t="s">
        <v>70</v>
      </c>
      <c r="B393" s="4" t="s">
        <v>71</v>
      </c>
      <c r="C393" s="5">
        <f>'sursa 10'!C132</f>
        <v>0</v>
      </c>
      <c r="D393" s="5">
        <f>'sursa 10'!D132</f>
        <v>136875000</v>
      </c>
      <c r="E393" s="5">
        <f>'sursa 10'!E132</f>
        <v>11606000</v>
      </c>
      <c r="F393" s="5">
        <f>'sursa 10'!F132</f>
        <v>148481000</v>
      </c>
    </row>
    <row r="394" spans="1:6" ht="14.25">
      <c r="A394" s="7" t="s">
        <v>400</v>
      </c>
      <c r="B394" s="20">
        <v>431040</v>
      </c>
      <c r="C394" s="5">
        <f>'sursa 10'!C133</f>
        <v>0</v>
      </c>
      <c r="D394" s="5">
        <f>'sursa 10'!D133</f>
        <v>33000</v>
      </c>
      <c r="E394" s="5">
        <f>'sursa 10'!E133</f>
        <v>0</v>
      </c>
      <c r="F394" s="5">
        <f>'sursa 10'!F133</f>
        <v>33000</v>
      </c>
    </row>
    <row r="395" spans="1:6" ht="26.25">
      <c r="A395" s="7" t="s">
        <v>344</v>
      </c>
      <c r="B395" s="4" t="s">
        <v>220</v>
      </c>
      <c r="C395" s="5">
        <f>C397+C403+C414+C422+C426+C435+C446+C462+C481+C489++C492+C505</f>
        <v>0</v>
      </c>
      <c r="D395" s="5">
        <f>D397+D403+D414+D422+D426+D435+D446+D462+D481+D489++D492+D505</f>
        <v>707521000</v>
      </c>
      <c r="E395" s="5">
        <f>E397+E403+E414+E422+E426+E435+E446+E462+E481+E489++E492+E505</f>
        <v>53653000</v>
      </c>
      <c r="F395" s="5">
        <f>F397+F403+F414+F422+F426+F435+F446+F462+F481+F489++F492+F505</f>
        <v>761174000</v>
      </c>
    </row>
    <row r="396" spans="1:6" ht="26.25">
      <c r="A396" s="7" t="s">
        <v>302</v>
      </c>
      <c r="B396" s="4" t="s">
        <v>303</v>
      </c>
      <c r="C396" s="5">
        <f>C397+C403+C414</f>
        <v>0</v>
      </c>
      <c r="D396" s="5">
        <f>D397+D403+D414</f>
        <v>42006000</v>
      </c>
      <c r="E396" s="5">
        <f>E397+E403+E414</f>
        <v>0</v>
      </c>
      <c r="F396" s="5">
        <f>F397+F403+F414</f>
        <v>42006000</v>
      </c>
    </row>
    <row r="397" spans="1:6" ht="12.75">
      <c r="A397" s="7" t="s">
        <v>304</v>
      </c>
      <c r="B397" s="4" t="s">
        <v>278</v>
      </c>
      <c r="C397" s="5">
        <f>C398</f>
        <v>0</v>
      </c>
      <c r="D397" s="5">
        <f>D398</f>
        <v>30450000</v>
      </c>
      <c r="E397" s="5">
        <f>E398</f>
        <v>0</v>
      </c>
      <c r="F397" s="5">
        <f>F398</f>
        <v>30450000</v>
      </c>
    </row>
    <row r="398" spans="1:6" ht="12.75">
      <c r="A398" s="7" t="s">
        <v>221</v>
      </c>
      <c r="B398" s="4" t="s">
        <v>222</v>
      </c>
      <c r="C398" s="5">
        <f>C399+C400+C401</f>
        <v>0</v>
      </c>
      <c r="D398" s="5">
        <f>D399+D400+D401</f>
        <v>30450000</v>
      </c>
      <c r="E398" s="5">
        <f>E399+E400+E401</f>
        <v>0</v>
      </c>
      <c r="F398" s="5">
        <f>F399+F400+F401</f>
        <v>30450000</v>
      </c>
    </row>
    <row r="399" spans="1:6" ht="26.25">
      <c r="A399" s="7" t="s">
        <v>78</v>
      </c>
      <c r="B399" s="4" t="s">
        <v>79</v>
      </c>
      <c r="C399" s="5">
        <f>'sursa 02'!C336</f>
        <v>0</v>
      </c>
      <c r="D399" s="5">
        <f>'sursa 02'!D336</f>
        <v>21000000</v>
      </c>
      <c r="E399" s="5">
        <f>'sursa 02'!E336</f>
        <v>0</v>
      </c>
      <c r="F399" s="5">
        <f>'sursa 02'!F336</f>
        <v>21000000</v>
      </c>
    </row>
    <row r="400" spans="1:6" ht="26.25">
      <c r="A400" s="7" t="s">
        <v>80</v>
      </c>
      <c r="B400" s="4" t="s">
        <v>81</v>
      </c>
      <c r="C400" s="5">
        <f>'sursa 02'!C337</f>
        <v>0</v>
      </c>
      <c r="D400" s="5">
        <f>'sursa 02'!D337</f>
        <v>9280000</v>
      </c>
      <c r="E400" s="5">
        <f>'sursa 02'!E337</f>
        <v>0</v>
      </c>
      <c r="F400" s="5">
        <f>'sursa 02'!F337</f>
        <v>9280000</v>
      </c>
    </row>
    <row r="401" spans="1:6" ht="39">
      <c r="A401" s="7" t="s">
        <v>82</v>
      </c>
      <c r="B401" s="4" t="s">
        <v>83</v>
      </c>
      <c r="C401" s="5">
        <f>C402</f>
        <v>0</v>
      </c>
      <c r="D401" s="5">
        <f>D402</f>
        <v>170000</v>
      </c>
      <c r="E401" s="5">
        <f>E402</f>
        <v>0</v>
      </c>
      <c r="F401" s="5">
        <f>F402</f>
        <v>170000</v>
      </c>
    </row>
    <row r="402" spans="1:6" ht="12.75">
      <c r="A402" s="7" t="s">
        <v>86</v>
      </c>
      <c r="B402" s="4" t="s">
        <v>87</v>
      </c>
      <c r="C402" s="5">
        <f>'sursa 02'!C339</f>
        <v>0</v>
      </c>
      <c r="D402" s="5">
        <f>'sursa 02'!D339</f>
        <v>170000</v>
      </c>
      <c r="E402" s="5">
        <f>'sursa 02'!E339</f>
        <v>0</v>
      </c>
      <c r="F402" s="5">
        <f>'sursa 02'!F339</f>
        <v>170000</v>
      </c>
    </row>
    <row r="403" spans="1:7" ht="26.25">
      <c r="A403" s="7" t="s">
        <v>305</v>
      </c>
      <c r="B403" s="4" t="s">
        <v>306</v>
      </c>
      <c r="C403" s="5">
        <f>C404</f>
        <v>0</v>
      </c>
      <c r="D403" s="5">
        <f>D404</f>
        <v>10690000</v>
      </c>
      <c r="E403" s="5">
        <f>E404</f>
        <v>0</v>
      </c>
      <c r="F403" s="5">
        <f>F404</f>
        <v>10690000</v>
      </c>
      <c r="G403" s="12"/>
    </row>
    <row r="404" spans="1:6" ht="12.75">
      <c r="A404" s="7" t="s">
        <v>221</v>
      </c>
      <c r="B404" s="4" t="s">
        <v>222</v>
      </c>
      <c r="C404" s="5">
        <f>C405+C406+C409+C412</f>
        <v>0</v>
      </c>
      <c r="D404" s="5">
        <f>D405+D406+D409+D412+D407</f>
        <v>10690000</v>
      </c>
      <c r="E404" s="5">
        <f>E405+E406+E409+E412+E407</f>
        <v>0</v>
      </c>
      <c r="F404" s="5">
        <f>F405+F406+F409+F412+F407</f>
        <v>10690000</v>
      </c>
    </row>
    <row r="405" spans="1:6" ht="26.25">
      <c r="A405" s="7" t="s">
        <v>78</v>
      </c>
      <c r="B405" s="4" t="s">
        <v>79</v>
      </c>
      <c r="C405" s="5">
        <f>'sursa 02'!C342+'sursa 10'!C137</f>
        <v>0</v>
      </c>
      <c r="D405" s="5">
        <f>'sursa 02'!D342+'sursa 10'!D137</f>
        <v>9377000</v>
      </c>
      <c r="E405" s="5">
        <f>'sursa 02'!E342+'sursa 10'!E137</f>
        <v>0</v>
      </c>
      <c r="F405" s="5">
        <f>'sursa 02'!F342+'sursa 10'!F137</f>
        <v>9377000</v>
      </c>
    </row>
    <row r="406" spans="1:6" ht="26.25">
      <c r="A406" s="7" t="s">
        <v>80</v>
      </c>
      <c r="B406" s="4" t="s">
        <v>81</v>
      </c>
      <c r="C406" s="5">
        <f>'sursa 02'!C343+'sursa 10'!C138</f>
        <v>0</v>
      </c>
      <c r="D406" s="5">
        <f>'sursa 02'!D343+'sursa 10'!D138</f>
        <v>1190000</v>
      </c>
      <c r="E406" s="5">
        <f>'sursa 02'!E343+'sursa 10'!E138</f>
        <v>0</v>
      </c>
      <c r="F406" s="5">
        <f>'sursa 02'!F343+'sursa 10'!F138</f>
        <v>1190000</v>
      </c>
    </row>
    <row r="407" spans="1:6" ht="12.75">
      <c r="A407" s="7" t="s">
        <v>431</v>
      </c>
      <c r="B407" s="4" t="s">
        <v>433</v>
      </c>
      <c r="C407" s="5"/>
      <c r="D407" s="5">
        <f>D408</f>
        <v>0</v>
      </c>
      <c r="E407" s="5">
        <f>E408</f>
        <v>0</v>
      </c>
      <c r="F407" s="5">
        <f>F408</f>
        <v>0</v>
      </c>
    </row>
    <row r="408" spans="1:6" ht="12.75">
      <c r="A408" s="7" t="s">
        <v>432</v>
      </c>
      <c r="B408" s="4" t="s">
        <v>434</v>
      </c>
      <c r="C408" s="5"/>
      <c r="D408" s="5">
        <f>'sursa 02'!D345</f>
        <v>0</v>
      </c>
      <c r="E408" s="5">
        <f>'sursa 02'!E345</f>
        <v>0</v>
      </c>
      <c r="F408" s="5">
        <f>'sursa 02'!F345</f>
        <v>0</v>
      </c>
    </row>
    <row r="409" spans="1:6" ht="26.25">
      <c r="A409" s="7" t="s">
        <v>232</v>
      </c>
      <c r="B409" s="4" t="s">
        <v>233</v>
      </c>
      <c r="C409" s="5">
        <f aca="true" t="shared" si="85" ref="C409:F410">C410</f>
        <v>0</v>
      </c>
      <c r="D409" s="5">
        <f t="shared" si="85"/>
        <v>0</v>
      </c>
      <c r="E409" s="5">
        <f t="shared" si="85"/>
        <v>0</v>
      </c>
      <c r="F409" s="5">
        <f t="shared" si="85"/>
        <v>0</v>
      </c>
    </row>
    <row r="410" spans="1:6" ht="52.5">
      <c r="A410" s="7" t="s">
        <v>234</v>
      </c>
      <c r="B410" s="4" t="s">
        <v>235</v>
      </c>
      <c r="C410" s="5">
        <f t="shared" si="85"/>
        <v>0</v>
      </c>
      <c r="D410" s="5">
        <f t="shared" si="85"/>
        <v>0</v>
      </c>
      <c r="E410" s="5">
        <f t="shared" si="85"/>
        <v>0</v>
      </c>
      <c r="F410" s="5">
        <f t="shared" si="85"/>
        <v>0</v>
      </c>
    </row>
    <row r="411" spans="1:6" ht="12.75">
      <c r="A411" s="7" t="s">
        <v>236</v>
      </c>
      <c r="B411" s="4" t="s">
        <v>237</v>
      </c>
      <c r="C411" s="5"/>
      <c r="D411" s="5"/>
      <c r="E411" s="5"/>
      <c r="F411" s="5"/>
    </row>
    <row r="412" spans="1:6" ht="39.75">
      <c r="A412" s="7" t="s">
        <v>82</v>
      </c>
      <c r="B412" s="4" t="s">
        <v>83</v>
      </c>
      <c r="C412" s="5">
        <f>C413</f>
        <v>0</v>
      </c>
      <c r="D412" s="5">
        <f>D413</f>
        <v>123000</v>
      </c>
      <c r="E412" s="5">
        <f>E413</f>
        <v>0</v>
      </c>
      <c r="F412" s="5">
        <f>F413</f>
        <v>123000</v>
      </c>
    </row>
    <row r="413" spans="1:6" ht="14.25">
      <c r="A413" s="7" t="s">
        <v>86</v>
      </c>
      <c r="B413" s="4" t="s">
        <v>87</v>
      </c>
      <c r="C413" s="5">
        <f>'sursa 10'!C140</f>
        <v>0</v>
      </c>
      <c r="D413" s="5">
        <f>'sursa 10'!D140</f>
        <v>123000</v>
      </c>
      <c r="E413" s="5">
        <f>'sursa 10'!E140</f>
        <v>0</v>
      </c>
      <c r="F413" s="5">
        <f>'sursa 10'!F140</f>
        <v>123000</v>
      </c>
    </row>
    <row r="414" spans="1:6" ht="12.75">
      <c r="A414" s="7" t="s">
        <v>307</v>
      </c>
      <c r="B414" s="4" t="s">
        <v>308</v>
      </c>
      <c r="C414" s="5">
        <f aca="true" t="shared" si="86" ref="C414:F415">C415</f>
        <v>0</v>
      </c>
      <c r="D414" s="5">
        <f t="shared" si="86"/>
        <v>866000</v>
      </c>
      <c r="E414" s="5">
        <f t="shared" si="86"/>
        <v>0</v>
      </c>
      <c r="F414" s="5">
        <f t="shared" si="86"/>
        <v>866000</v>
      </c>
    </row>
    <row r="415" spans="1:6" ht="12.75">
      <c r="A415" s="7" t="s">
        <v>221</v>
      </c>
      <c r="B415" s="4" t="s">
        <v>222</v>
      </c>
      <c r="C415" s="5">
        <f t="shared" si="86"/>
        <v>0</v>
      </c>
      <c r="D415" s="5">
        <f t="shared" si="86"/>
        <v>866000</v>
      </c>
      <c r="E415" s="5">
        <f t="shared" si="86"/>
        <v>0</v>
      </c>
      <c r="F415" s="5">
        <f t="shared" si="86"/>
        <v>866000</v>
      </c>
    </row>
    <row r="416" spans="1:6" ht="12.75">
      <c r="A416" s="7" t="s">
        <v>223</v>
      </c>
      <c r="B416" s="4" t="s">
        <v>224</v>
      </c>
      <c r="C416" s="5">
        <f>C417+C419</f>
        <v>0</v>
      </c>
      <c r="D416" s="5">
        <f>D417+D419</f>
        <v>866000</v>
      </c>
      <c r="E416" s="5">
        <f>E417+E419</f>
        <v>0</v>
      </c>
      <c r="F416" s="5">
        <f>F417+F419</f>
        <v>866000</v>
      </c>
    </row>
    <row r="417" spans="1:6" ht="26.25">
      <c r="A417" s="7" t="s">
        <v>225</v>
      </c>
      <c r="B417" s="4" t="s">
        <v>226</v>
      </c>
      <c r="C417" s="5">
        <f>C418</f>
        <v>0</v>
      </c>
      <c r="D417" s="5">
        <f>D418</f>
        <v>706000</v>
      </c>
      <c r="E417" s="5">
        <f>E418</f>
        <v>0</v>
      </c>
      <c r="F417" s="5">
        <f>F418</f>
        <v>706000</v>
      </c>
    </row>
    <row r="418" spans="1:6" ht="12.75">
      <c r="A418" s="7" t="s">
        <v>227</v>
      </c>
      <c r="B418" s="4" t="s">
        <v>228</v>
      </c>
      <c r="C418" s="5">
        <f>'sursa 02'!C353</f>
        <v>0</v>
      </c>
      <c r="D418" s="5">
        <f>'sursa 02'!D353</f>
        <v>706000</v>
      </c>
      <c r="E418" s="5">
        <f>'sursa 02'!E353</f>
        <v>0</v>
      </c>
      <c r="F418" s="5">
        <f>'sursa 02'!F353</f>
        <v>706000</v>
      </c>
    </row>
    <row r="419" spans="1:6" ht="26.25">
      <c r="A419" s="7" t="s">
        <v>229</v>
      </c>
      <c r="B419" s="4" t="s">
        <v>176</v>
      </c>
      <c r="C419" s="5">
        <f>C420</f>
        <v>0</v>
      </c>
      <c r="D419" s="5">
        <f>D420</f>
        <v>160000</v>
      </c>
      <c r="E419" s="5">
        <f>E420</f>
        <v>0</v>
      </c>
      <c r="F419" s="5">
        <f>F420</f>
        <v>160000</v>
      </c>
    </row>
    <row r="420" spans="1:6" ht="26.25">
      <c r="A420" s="7" t="s">
        <v>230</v>
      </c>
      <c r="B420" s="4" t="s">
        <v>231</v>
      </c>
      <c r="C420" s="5">
        <f>'sursa 02'!C355</f>
        <v>0</v>
      </c>
      <c r="D420" s="5">
        <f>'sursa 02'!D355</f>
        <v>160000</v>
      </c>
      <c r="E420" s="5">
        <f>'sursa 02'!E355</f>
        <v>0</v>
      </c>
      <c r="F420" s="5">
        <f>'sursa 02'!F355</f>
        <v>160000</v>
      </c>
    </row>
    <row r="421" spans="1:6" ht="26.25">
      <c r="A421" s="7" t="s">
        <v>309</v>
      </c>
      <c r="B421" s="4" t="s">
        <v>310</v>
      </c>
      <c r="C421" s="5">
        <f aca="true" t="shared" si="87" ref="C421:F423">C422</f>
        <v>0</v>
      </c>
      <c r="D421" s="5">
        <f t="shared" si="87"/>
        <v>426000</v>
      </c>
      <c r="E421" s="5">
        <f t="shared" si="87"/>
        <v>0</v>
      </c>
      <c r="F421" s="5">
        <f t="shared" si="87"/>
        <v>426000</v>
      </c>
    </row>
    <row r="422" spans="1:6" ht="12.75">
      <c r="A422" s="7" t="s">
        <v>311</v>
      </c>
      <c r="B422" s="4" t="s">
        <v>312</v>
      </c>
      <c r="C422" s="5">
        <f t="shared" si="87"/>
        <v>0</v>
      </c>
      <c r="D422" s="5">
        <f t="shared" si="87"/>
        <v>426000</v>
      </c>
      <c r="E422" s="5">
        <f t="shared" si="87"/>
        <v>0</v>
      </c>
      <c r="F422" s="5">
        <f t="shared" si="87"/>
        <v>426000</v>
      </c>
    </row>
    <row r="423" spans="1:6" ht="12.75">
      <c r="A423" s="7" t="s">
        <v>221</v>
      </c>
      <c r="B423" s="4" t="s">
        <v>222</v>
      </c>
      <c r="C423" s="5">
        <f t="shared" si="87"/>
        <v>0</v>
      </c>
      <c r="D423" s="5">
        <f t="shared" si="87"/>
        <v>426000</v>
      </c>
      <c r="E423" s="5">
        <f t="shared" si="87"/>
        <v>0</v>
      </c>
      <c r="F423" s="5">
        <f t="shared" si="87"/>
        <v>426000</v>
      </c>
    </row>
    <row r="424" spans="1:6" ht="26.25">
      <c r="A424" s="7" t="s">
        <v>80</v>
      </c>
      <c r="B424" s="4" t="s">
        <v>81</v>
      </c>
      <c r="C424" s="5">
        <f>'sursa 02'!C359</f>
        <v>0</v>
      </c>
      <c r="D424" s="5">
        <f>'sursa 02'!D359</f>
        <v>426000</v>
      </c>
      <c r="E424" s="5">
        <f>'sursa 02'!E359</f>
        <v>0</v>
      </c>
      <c r="F424" s="5">
        <f>'sursa 02'!F359</f>
        <v>426000</v>
      </c>
    </row>
    <row r="425" spans="1:6" ht="26.25">
      <c r="A425" s="7" t="s">
        <v>313</v>
      </c>
      <c r="B425" s="4" t="s">
        <v>314</v>
      </c>
      <c r="C425" s="5">
        <f>C426+C435+C446+C462</f>
        <v>0</v>
      </c>
      <c r="D425" s="5">
        <f>D426+D435+D446+D462</f>
        <v>548876000</v>
      </c>
      <c r="E425" s="5">
        <f>E426+E435+E446+E462</f>
        <v>47904000</v>
      </c>
      <c r="F425" s="5">
        <f>F426+F435+F446+F462</f>
        <v>596780000</v>
      </c>
    </row>
    <row r="426" spans="1:6" ht="26.25">
      <c r="A426" s="7" t="s">
        <v>315</v>
      </c>
      <c r="B426" s="4" t="s">
        <v>316</v>
      </c>
      <c r="C426" s="5">
        <f>C427</f>
        <v>0</v>
      </c>
      <c r="D426" s="5">
        <f>D427</f>
        <v>14572000</v>
      </c>
      <c r="E426" s="5">
        <f>E427</f>
        <v>-630000</v>
      </c>
      <c r="F426" s="5">
        <f>F427</f>
        <v>13942000</v>
      </c>
    </row>
    <row r="427" spans="1:6" ht="12.75">
      <c r="A427" s="7" t="s">
        <v>221</v>
      </c>
      <c r="B427" s="4" t="s">
        <v>222</v>
      </c>
      <c r="C427" s="5">
        <f>C428+C429+C433</f>
        <v>0</v>
      </c>
      <c r="D427" s="5">
        <f>D428+D429+D433</f>
        <v>14572000</v>
      </c>
      <c r="E427" s="5">
        <f>E428+E429+E433</f>
        <v>-630000</v>
      </c>
      <c r="F427" s="5">
        <f>F428+F429+F433</f>
        <v>13942000</v>
      </c>
    </row>
    <row r="428" spans="1:6" ht="26.25">
      <c r="A428" s="7" t="s">
        <v>80</v>
      </c>
      <c r="B428" s="4" t="s">
        <v>81</v>
      </c>
      <c r="C428" s="5">
        <f>'sursa 02'!C363+'sursa 10'!C143</f>
        <v>0</v>
      </c>
      <c r="D428" s="5">
        <f>'sursa 02'!D363+'sursa 10'!D143</f>
        <v>1709000</v>
      </c>
      <c r="E428" s="5">
        <f>'sursa 02'!E363+'sursa 10'!E143</f>
        <v>0</v>
      </c>
      <c r="F428" s="5">
        <f>'sursa 02'!F363+'sursa 10'!F143</f>
        <v>1709000</v>
      </c>
    </row>
    <row r="429" spans="1:6" ht="12.75">
      <c r="A429" s="7" t="s">
        <v>248</v>
      </c>
      <c r="B429" s="4" t="s">
        <v>249</v>
      </c>
      <c r="C429" s="5">
        <f>C430</f>
        <v>0</v>
      </c>
      <c r="D429" s="5">
        <f>D430</f>
        <v>12637000</v>
      </c>
      <c r="E429" s="5">
        <f>E430</f>
        <v>-630000</v>
      </c>
      <c r="F429" s="5">
        <f>F430</f>
        <v>12007000</v>
      </c>
    </row>
    <row r="430" spans="1:6" ht="12.75">
      <c r="A430" s="7" t="s">
        <v>250</v>
      </c>
      <c r="B430" s="4" t="s">
        <v>251</v>
      </c>
      <c r="C430" s="5">
        <f>C431+C432</f>
        <v>0</v>
      </c>
      <c r="D430" s="5">
        <f>D431+D432</f>
        <v>12637000</v>
      </c>
      <c r="E430" s="5">
        <f>E431+E432</f>
        <v>-630000</v>
      </c>
      <c r="F430" s="5">
        <f>F431+F432</f>
        <v>12007000</v>
      </c>
    </row>
    <row r="431" spans="1:6" ht="12.75">
      <c r="A431" s="7" t="s">
        <v>252</v>
      </c>
      <c r="B431" s="4" t="s">
        <v>253</v>
      </c>
      <c r="C431" s="5">
        <f>'sursa 02'!C366</f>
        <v>0</v>
      </c>
      <c r="D431" s="5">
        <f>'sursa 02'!D366</f>
        <v>3145000</v>
      </c>
      <c r="E431" s="5">
        <f>'sursa 02'!E366</f>
        <v>0</v>
      </c>
      <c r="F431" s="5">
        <f>'sursa 02'!F366</f>
        <v>3145000</v>
      </c>
    </row>
    <row r="432" spans="1:6" ht="12.75">
      <c r="A432" s="7" t="s">
        <v>254</v>
      </c>
      <c r="B432" s="4" t="s">
        <v>255</v>
      </c>
      <c r="C432" s="5">
        <f>'sursa 02'!C367</f>
        <v>0</v>
      </c>
      <c r="D432" s="5">
        <f>'sursa 02'!D367</f>
        <v>9492000</v>
      </c>
      <c r="E432" s="5">
        <f>'sursa 02'!E367</f>
        <v>-630000</v>
      </c>
      <c r="F432" s="5">
        <f>'sursa 02'!F367</f>
        <v>8862000</v>
      </c>
    </row>
    <row r="433" spans="1:6" ht="39">
      <c r="A433" s="7" t="s">
        <v>82</v>
      </c>
      <c r="B433" s="4" t="s">
        <v>83</v>
      </c>
      <c r="C433" s="5">
        <f>C434</f>
        <v>0</v>
      </c>
      <c r="D433" s="5">
        <f>D434</f>
        <v>226000</v>
      </c>
      <c r="E433" s="5">
        <f>E434</f>
        <v>0</v>
      </c>
      <c r="F433" s="5">
        <f>F434</f>
        <v>226000</v>
      </c>
    </row>
    <row r="434" spans="1:6" ht="12.75">
      <c r="A434" s="7" t="s">
        <v>84</v>
      </c>
      <c r="B434" s="4" t="s">
        <v>85</v>
      </c>
      <c r="C434" s="5">
        <f>'sursa 02'!C369</f>
        <v>0</v>
      </c>
      <c r="D434" s="5">
        <f>'sursa 02'!D369</f>
        <v>226000</v>
      </c>
      <c r="E434" s="5">
        <f>'sursa 02'!E369</f>
        <v>0</v>
      </c>
      <c r="F434" s="5">
        <f>'sursa 02'!F369</f>
        <v>226000</v>
      </c>
    </row>
    <row r="435" spans="1:6" ht="12.75">
      <c r="A435" s="7" t="s">
        <v>317</v>
      </c>
      <c r="B435" s="4" t="s">
        <v>318</v>
      </c>
      <c r="C435" s="5">
        <f>C436</f>
        <v>0</v>
      </c>
      <c r="D435" s="5">
        <f>D436</f>
        <v>383861000</v>
      </c>
      <c r="E435" s="5">
        <f>E436</f>
        <v>37328000</v>
      </c>
      <c r="F435" s="5">
        <f>F436</f>
        <v>421189000</v>
      </c>
    </row>
    <row r="436" spans="1:6" ht="12.75">
      <c r="A436" s="7" t="s">
        <v>221</v>
      </c>
      <c r="B436" s="4" t="s">
        <v>222</v>
      </c>
      <c r="C436" s="5">
        <f>C439+C437+C438+C443</f>
        <v>0</v>
      </c>
      <c r="D436" s="5">
        <f>D439+D437+D438+D443</f>
        <v>383861000</v>
      </c>
      <c r="E436" s="5">
        <f>E439+E437+E438+E443</f>
        <v>37328000</v>
      </c>
      <c r="F436" s="5">
        <f>F439+F437+F438+F443</f>
        <v>421189000</v>
      </c>
    </row>
    <row r="437" spans="1:6" ht="27">
      <c r="A437" s="7" t="s">
        <v>78</v>
      </c>
      <c r="B437" s="4" t="s">
        <v>79</v>
      </c>
      <c r="C437" s="5">
        <f>'sursa 10'!C145</f>
        <v>0</v>
      </c>
      <c r="D437" s="5">
        <f>'sursa 10'!D145</f>
        <v>285428000</v>
      </c>
      <c r="E437" s="5">
        <f>'sursa 10'!E145</f>
        <v>25351000</v>
      </c>
      <c r="F437" s="5">
        <f>'sursa 10'!F145</f>
        <v>310779000</v>
      </c>
    </row>
    <row r="438" spans="1:6" ht="27">
      <c r="A438" s="7" t="s">
        <v>80</v>
      </c>
      <c r="B438" s="4" t="s">
        <v>81</v>
      </c>
      <c r="C438" s="5">
        <f>'sursa 10'!C146</f>
        <v>0</v>
      </c>
      <c r="D438" s="5">
        <f>'sursa 10'!D146</f>
        <v>96230000</v>
      </c>
      <c r="E438" s="5">
        <f>'sursa 10'!E146</f>
        <v>11955000</v>
      </c>
      <c r="F438" s="5">
        <f>'sursa 10'!F146</f>
        <v>108185000</v>
      </c>
    </row>
    <row r="439" spans="1:6" ht="26.25">
      <c r="A439" s="7" t="s">
        <v>232</v>
      </c>
      <c r="B439" s="4" t="s">
        <v>233</v>
      </c>
      <c r="C439" s="5">
        <f>C440</f>
        <v>0</v>
      </c>
      <c r="D439" s="5">
        <f>D440</f>
        <v>0</v>
      </c>
      <c r="E439" s="5">
        <f>E440</f>
        <v>0</v>
      </c>
      <c r="F439" s="5">
        <f>F440</f>
        <v>0</v>
      </c>
    </row>
    <row r="440" spans="1:6" ht="52.5">
      <c r="A440" s="7" t="s">
        <v>234</v>
      </c>
      <c r="B440" s="4" t="s">
        <v>235</v>
      </c>
      <c r="C440" s="5">
        <f>C441+C442</f>
        <v>0</v>
      </c>
      <c r="D440" s="5">
        <f>D441+D442</f>
        <v>0</v>
      </c>
      <c r="E440" s="5">
        <f>E441+E442</f>
        <v>0</v>
      </c>
      <c r="F440" s="5">
        <f>F441+F442</f>
        <v>0</v>
      </c>
    </row>
    <row r="441" spans="1:6" ht="12.75">
      <c r="A441" s="7" t="s">
        <v>236</v>
      </c>
      <c r="B441" s="4" t="s">
        <v>237</v>
      </c>
      <c r="C441" s="5">
        <f>'sursa 02'!C374</f>
        <v>0</v>
      </c>
      <c r="D441" s="5">
        <f>'sursa 02'!D374</f>
        <v>0</v>
      </c>
      <c r="E441" s="5">
        <f>'sursa 02'!E374</f>
        <v>0</v>
      </c>
      <c r="F441" s="5">
        <f>'sursa 02'!F374</f>
        <v>0</v>
      </c>
    </row>
    <row r="442" spans="1:6" ht="26.25">
      <c r="A442" s="7" t="s">
        <v>240</v>
      </c>
      <c r="B442" s="4" t="s">
        <v>241</v>
      </c>
      <c r="C442" s="5"/>
      <c r="D442" s="5"/>
      <c r="E442" s="5"/>
      <c r="F442" s="5"/>
    </row>
    <row r="443" spans="1:6" ht="39.75">
      <c r="A443" s="7" t="s">
        <v>82</v>
      </c>
      <c r="B443" s="4" t="s">
        <v>83</v>
      </c>
      <c r="C443" s="5">
        <f>C444+C445</f>
        <v>0</v>
      </c>
      <c r="D443" s="5">
        <f>D444+D445</f>
        <v>2203000</v>
      </c>
      <c r="E443" s="5">
        <f>E444+E445</f>
        <v>22000</v>
      </c>
      <c r="F443" s="5">
        <f>F444+F445</f>
        <v>2225000</v>
      </c>
    </row>
    <row r="444" spans="1:6" ht="14.25">
      <c r="A444" s="7" t="s">
        <v>84</v>
      </c>
      <c r="B444" s="4" t="s">
        <v>85</v>
      </c>
      <c r="C444" s="5">
        <f>'sursa 10'!C148</f>
        <v>0</v>
      </c>
      <c r="D444" s="5">
        <f>'sursa 10'!D148</f>
        <v>0</v>
      </c>
      <c r="E444" s="5">
        <f>'sursa 10'!E148</f>
        <v>0</v>
      </c>
      <c r="F444" s="5">
        <f>'sursa 10'!F148</f>
        <v>0</v>
      </c>
    </row>
    <row r="445" spans="1:6" ht="14.25">
      <c r="A445" s="7" t="s">
        <v>86</v>
      </c>
      <c r="B445" s="4" t="s">
        <v>87</v>
      </c>
      <c r="C445" s="5">
        <f>'sursa 10'!C149</f>
        <v>0</v>
      </c>
      <c r="D445" s="5">
        <f>'sursa 10'!D149</f>
        <v>2203000</v>
      </c>
      <c r="E445" s="5">
        <f>'sursa 10'!E149</f>
        <v>22000</v>
      </c>
      <c r="F445" s="5">
        <f>'sursa 10'!F149</f>
        <v>2225000</v>
      </c>
    </row>
    <row r="446" spans="1:6" ht="26.25">
      <c r="A446" s="7" t="s">
        <v>319</v>
      </c>
      <c r="B446" s="4" t="s">
        <v>320</v>
      </c>
      <c r="C446" s="5">
        <f>C447</f>
        <v>0</v>
      </c>
      <c r="D446" s="5">
        <f>D447</f>
        <v>57529000</v>
      </c>
      <c r="E446" s="5">
        <f>E447</f>
        <v>1769000</v>
      </c>
      <c r="F446" s="5">
        <f>F447</f>
        <v>59298000</v>
      </c>
    </row>
    <row r="447" spans="1:6" ht="12.75">
      <c r="A447" s="7" t="s">
        <v>221</v>
      </c>
      <c r="B447" s="4" t="s">
        <v>222</v>
      </c>
      <c r="C447" s="5">
        <f>C448+C449+C450+C453+C458</f>
        <v>0</v>
      </c>
      <c r="D447" s="5">
        <f>D448+D449+D450+D453+D458</f>
        <v>57529000</v>
      </c>
      <c r="E447" s="5">
        <f>E448+E449+E450+E453+E458</f>
        <v>1769000</v>
      </c>
      <c r="F447" s="5">
        <f>F448+F449+F450+F453+F458</f>
        <v>59298000</v>
      </c>
    </row>
    <row r="448" spans="1:6" ht="26.25">
      <c r="A448" s="7" t="s">
        <v>78</v>
      </c>
      <c r="B448" s="4" t="s">
        <v>79</v>
      </c>
      <c r="C448" s="5">
        <f>'sursa 02'!C378+'sursa 10'!C151</f>
        <v>0</v>
      </c>
      <c r="D448" s="5">
        <f>'sursa 02'!D378+'sursa 10'!D151</f>
        <v>31586000</v>
      </c>
      <c r="E448" s="5">
        <f>'sursa 02'!E378+'sursa 10'!E151</f>
        <v>1577000</v>
      </c>
      <c r="F448" s="5">
        <f>'sursa 02'!F378+'sursa 10'!F151</f>
        <v>33163000</v>
      </c>
    </row>
    <row r="449" spans="1:6" ht="26.25">
      <c r="A449" s="7" t="s">
        <v>80</v>
      </c>
      <c r="B449" s="4" t="s">
        <v>81</v>
      </c>
      <c r="C449" s="5">
        <f>'sursa 02'!C379+'sursa 10'!C152</f>
        <v>0</v>
      </c>
      <c r="D449" s="5">
        <f>'sursa 02'!D379+'sursa 10'!D152</f>
        <v>5909000</v>
      </c>
      <c r="E449" s="5">
        <f>'sursa 02'!E379+'sursa 10'!E152</f>
        <v>159000</v>
      </c>
      <c r="F449" s="5">
        <f>'sursa 02'!F379+'sursa 10'!F152</f>
        <v>6068000</v>
      </c>
    </row>
    <row r="450" spans="1:6" ht="26.25">
      <c r="A450" s="7" t="s">
        <v>232</v>
      </c>
      <c r="B450" s="4" t="s">
        <v>233</v>
      </c>
      <c r="C450" s="5">
        <f aca="true" t="shared" si="88" ref="C450:F451">C451</f>
        <v>0</v>
      </c>
      <c r="D450" s="5">
        <f t="shared" si="88"/>
        <v>0</v>
      </c>
      <c r="E450" s="5">
        <f t="shared" si="88"/>
        <v>5500</v>
      </c>
      <c r="F450" s="5">
        <f t="shared" si="88"/>
        <v>5500</v>
      </c>
    </row>
    <row r="451" spans="1:6" ht="52.5">
      <c r="A451" s="7" t="s">
        <v>234</v>
      </c>
      <c r="B451" s="4" t="s">
        <v>235</v>
      </c>
      <c r="C451" s="5">
        <f t="shared" si="88"/>
        <v>0</v>
      </c>
      <c r="D451" s="5">
        <f t="shared" si="88"/>
        <v>0</v>
      </c>
      <c r="E451" s="5">
        <f t="shared" si="88"/>
        <v>5500</v>
      </c>
      <c r="F451" s="5">
        <f t="shared" si="88"/>
        <v>5500</v>
      </c>
    </row>
    <row r="452" spans="1:6" ht="12.75">
      <c r="A452" s="7" t="s">
        <v>236</v>
      </c>
      <c r="B452" s="4" t="s">
        <v>237</v>
      </c>
      <c r="C452" s="5"/>
      <c r="D452" s="5">
        <f>'sursa 02'!D383</f>
        <v>0</v>
      </c>
      <c r="E452" s="5">
        <f>'sursa 02'!E383</f>
        <v>5500</v>
      </c>
      <c r="F452" s="5">
        <f>'sursa 02'!F383</f>
        <v>5500</v>
      </c>
    </row>
    <row r="453" spans="1:6" ht="39">
      <c r="A453" s="7" t="s">
        <v>82</v>
      </c>
      <c r="B453" s="4" t="s">
        <v>83</v>
      </c>
      <c r="C453" s="5">
        <f>C454+C455+C456+C457</f>
        <v>0</v>
      </c>
      <c r="D453" s="5">
        <f>D454+D455+D456+D457</f>
        <v>20032000</v>
      </c>
      <c r="E453" s="5">
        <f>E454+E455+E456+E457</f>
        <v>27500</v>
      </c>
      <c r="F453" s="5">
        <f>F454+F455+F456+F457</f>
        <v>20059500</v>
      </c>
    </row>
    <row r="454" spans="1:6" ht="12.75">
      <c r="A454" s="7" t="s">
        <v>256</v>
      </c>
      <c r="B454" s="4" t="s">
        <v>257</v>
      </c>
      <c r="C454" s="5">
        <f>'sursa 02'!C385</f>
        <v>0</v>
      </c>
      <c r="D454" s="5">
        <f>'sursa 02'!D385</f>
        <v>1100000</v>
      </c>
      <c r="E454" s="5">
        <f>'sursa 02'!E385</f>
        <v>-5500</v>
      </c>
      <c r="F454" s="5">
        <f>'sursa 02'!F385</f>
        <v>1094500</v>
      </c>
    </row>
    <row r="455" spans="1:6" ht="12.75">
      <c r="A455" s="7" t="s">
        <v>258</v>
      </c>
      <c r="B455" s="4" t="s">
        <v>259</v>
      </c>
      <c r="C455" s="5">
        <f>'sursa 02'!C386</f>
        <v>0</v>
      </c>
      <c r="D455" s="5">
        <f>'sursa 02'!D386</f>
        <v>600000</v>
      </c>
      <c r="E455" s="5">
        <f>'sursa 02'!E386</f>
        <v>0</v>
      </c>
      <c r="F455" s="5">
        <f>'sursa 02'!F386</f>
        <v>600000</v>
      </c>
    </row>
    <row r="456" spans="1:6" ht="12.75">
      <c r="A456" s="7" t="s">
        <v>260</v>
      </c>
      <c r="B456" s="4" t="s">
        <v>261</v>
      </c>
      <c r="C456" s="5">
        <f>'sursa 02'!C387</f>
        <v>0</v>
      </c>
      <c r="D456" s="5">
        <f>'sursa 02'!D387</f>
        <v>17974000</v>
      </c>
      <c r="E456" s="5">
        <f>'sursa 02'!E387</f>
        <v>68000</v>
      </c>
      <c r="F456" s="5">
        <f>'sursa 02'!F387</f>
        <v>18042000</v>
      </c>
    </row>
    <row r="457" spans="1:6" ht="12.75">
      <c r="A457" s="7" t="s">
        <v>86</v>
      </c>
      <c r="B457" s="4" t="s">
        <v>87</v>
      </c>
      <c r="C457" s="5">
        <f>'sursa 02'!C388+'sursa 10'!C154</f>
        <v>0</v>
      </c>
      <c r="D457" s="5">
        <f>'sursa 02'!D388+'sursa 10'!D154</f>
        <v>358000</v>
      </c>
      <c r="E457" s="5">
        <f>'sursa 02'!E388+'sursa 10'!E154</f>
        <v>-35000</v>
      </c>
      <c r="F457" s="5">
        <f>'sursa 02'!F388+'sursa 10'!F154</f>
        <v>323000</v>
      </c>
    </row>
    <row r="458" spans="1:6" ht="12.75">
      <c r="A458" s="7" t="s">
        <v>262</v>
      </c>
      <c r="B458" s="4" t="s">
        <v>263</v>
      </c>
      <c r="C458" s="5">
        <f aca="true" t="shared" si="89" ref="C458:F460">C459</f>
        <v>0</v>
      </c>
      <c r="D458" s="5">
        <f t="shared" si="89"/>
        <v>2000</v>
      </c>
      <c r="E458" s="5">
        <f t="shared" si="89"/>
        <v>0</v>
      </c>
      <c r="F458" s="5">
        <f t="shared" si="89"/>
        <v>2000</v>
      </c>
    </row>
    <row r="459" spans="1:6" ht="26.25">
      <c r="A459" s="7" t="s">
        <v>264</v>
      </c>
      <c r="B459" s="4" t="s">
        <v>265</v>
      </c>
      <c r="C459" s="5">
        <f t="shared" si="89"/>
        <v>0</v>
      </c>
      <c r="D459" s="5">
        <f t="shared" si="89"/>
        <v>2000</v>
      </c>
      <c r="E459" s="5">
        <f t="shared" si="89"/>
        <v>0</v>
      </c>
      <c r="F459" s="5">
        <f t="shared" si="89"/>
        <v>2000</v>
      </c>
    </row>
    <row r="460" spans="1:6" ht="26.25">
      <c r="A460" s="7" t="s">
        <v>270</v>
      </c>
      <c r="B460" s="4" t="s">
        <v>271</v>
      </c>
      <c r="C460" s="5">
        <f t="shared" si="89"/>
        <v>0</v>
      </c>
      <c r="D460" s="5">
        <f t="shared" si="89"/>
        <v>2000</v>
      </c>
      <c r="E460" s="5">
        <f t="shared" si="89"/>
        <v>0</v>
      </c>
      <c r="F460" s="5">
        <f t="shared" si="89"/>
        <v>2000</v>
      </c>
    </row>
    <row r="461" spans="1:6" ht="12.75">
      <c r="A461" s="7" t="s">
        <v>272</v>
      </c>
      <c r="B461" s="4" t="s">
        <v>273</v>
      </c>
      <c r="C461" s="5">
        <f>'sursa 02'!C392</f>
        <v>0</v>
      </c>
      <c r="D461" s="5">
        <f>'sursa 02'!D392</f>
        <v>2000</v>
      </c>
      <c r="E461" s="5">
        <f>'sursa 02'!E392</f>
        <v>0</v>
      </c>
      <c r="F461" s="5">
        <f>'sursa 02'!F392</f>
        <v>2000</v>
      </c>
    </row>
    <row r="462" spans="1:6" ht="39">
      <c r="A462" s="7" t="s">
        <v>345</v>
      </c>
      <c r="B462" s="4" t="s">
        <v>322</v>
      </c>
      <c r="C462" s="5">
        <f>C463</f>
        <v>0</v>
      </c>
      <c r="D462" s="5">
        <f>D463</f>
        <v>92914000</v>
      </c>
      <c r="E462" s="5">
        <f>E463</f>
        <v>9437000</v>
      </c>
      <c r="F462" s="5">
        <f>F463</f>
        <v>102351000</v>
      </c>
    </row>
    <row r="463" spans="1:7" ht="12.75">
      <c r="A463" s="7" t="s">
        <v>221</v>
      </c>
      <c r="B463" s="4" t="s">
        <v>222</v>
      </c>
      <c r="C463" s="5">
        <f>C464+C465+C473+C477+C469+C466</f>
        <v>0</v>
      </c>
      <c r="D463" s="5">
        <f>D464+D465+D473+D477+D469+D466</f>
        <v>92914000</v>
      </c>
      <c r="E463" s="5">
        <f>E464+E465+E473+E477+E469+E466</f>
        <v>9437000</v>
      </c>
      <c r="F463" s="5">
        <f>F464+F465+F473+F477+F469+F466</f>
        <v>102351000</v>
      </c>
      <c r="G463" s="12"/>
    </row>
    <row r="464" spans="1:6" ht="26.25">
      <c r="A464" s="7" t="s">
        <v>78</v>
      </c>
      <c r="B464" s="4" t="s">
        <v>79</v>
      </c>
      <c r="C464" s="5">
        <f>'sursa 02'!C395</f>
        <v>0</v>
      </c>
      <c r="D464" s="5">
        <f>'sursa 02'!D395</f>
        <v>72924000</v>
      </c>
      <c r="E464" s="5">
        <f>'sursa 02'!E395</f>
        <v>8986000</v>
      </c>
      <c r="F464" s="5">
        <f>'sursa 02'!F395</f>
        <v>81910000</v>
      </c>
    </row>
    <row r="465" spans="1:6" ht="26.25">
      <c r="A465" s="7" t="s">
        <v>80</v>
      </c>
      <c r="B465" s="4" t="s">
        <v>81</v>
      </c>
      <c r="C465" s="5">
        <f>'sursa 02'!C396</f>
        <v>0</v>
      </c>
      <c r="D465" s="5">
        <f>'sursa 02'!D396</f>
        <v>12538000</v>
      </c>
      <c r="E465" s="5">
        <f>'sursa 02'!E396</f>
        <v>397000</v>
      </c>
      <c r="F465" s="5">
        <f>'sursa 02'!F396</f>
        <v>12935000</v>
      </c>
    </row>
    <row r="466" spans="1:6" ht="26.25">
      <c r="A466" s="7" t="s">
        <v>232</v>
      </c>
      <c r="B466" s="4" t="s">
        <v>233</v>
      </c>
      <c r="C466" s="5">
        <f aca="true" t="shared" si="90" ref="C466:F467">C467</f>
        <v>0</v>
      </c>
      <c r="D466" s="5">
        <f t="shared" si="90"/>
        <v>216000</v>
      </c>
      <c r="E466" s="5">
        <f t="shared" si="90"/>
        <v>0</v>
      </c>
      <c r="F466" s="5">
        <f t="shared" si="90"/>
        <v>216000</v>
      </c>
    </row>
    <row r="467" spans="1:6" ht="52.5">
      <c r="A467" s="7" t="s">
        <v>403</v>
      </c>
      <c r="B467" s="4" t="s">
        <v>235</v>
      </c>
      <c r="C467" s="5">
        <f t="shared" si="90"/>
        <v>0</v>
      </c>
      <c r="D467" s="5">
        <f t="shared" si="90"/>
        <v>216000</v>
      </c>
      <c r="E467" s="5">
        <f t="shared" si="90"/>
        <v>0</v>
      </c>
      <c r="F467" s="5">
        <f t="shared" si="90"/>
        <v>216000</v>
      </c>
    </row>
    <row r="468" spans="1:6" ht="12.75">
      <c r="A468" s="7" t="s">
        <v>429</v>
      </c>
      <c r="B468" s="20">
        <v>510101</v>
      </c>
      <c r="C468" s="5">
        <f>'sursa 02'!C399</f>
        <v>0</v>
      </c>
      <c r="D468" s="5">
        <f>'sursa 02'!D399</f>
        <v>216000</v>
      </c>
      <c r="E468" s="5">
        <f>'sursa 02'!E399</f>
        <v>0</v>
      </c>
      <c r="F468" s="5">
        <f>'sursa 02'!F399</f>
        <v>216000</v>
      </c>
    </row>
    <row r="469" spans="1:6" ht="12.75">
      <c r="A469" s="7" t="s">
        <v>242</v>
      </c>
      <c r="B469" s="4" t="s">
        <v>243</v>
      </c>
      <c r="C469" s="5">
        <f>C470</f>
        <v>0</v>
      </c>
      <c r="D469" s="5">
        <f>D470</f>
        <v>0</v>
      </c>
      <c r="E469" s="5">
        <f>E470</f>
        <v>0</v>
      </c>
      <c r="F469" s="5">
        <f>F470</f>
        <v>0</v>
      </c>
    </row>
    <row r="470" spans="1:6" ht="12.75">
      <c r="A470" s="7" t="s">
        <v>244</v>
      </c>
      <c r="B470" s="4" t="s">
        <v>245</v>
      </c>
      <c r="C470" s="5">
        <f>C471+C472</f>
        <v>0</v>
      </c>
      <c r="D470" s="5">
        <f>D471+D472</f>
        <v>0</v>
      </c>
      <c r="E470" s="5">
        <f>E471+E472</f>
        <v>0</v>
      </c>
      <c r="F470" s="5">
        <f>F471+F472</f>
        <v>0</v>
      </c>
    </row>
    <row r="471" spans="1:6" ht="12.75">
      <c r="A471" s="7" t="s">
        <v>246</v>
      </c>
      <c r="B471" s="4" t="s">
        <v>247</v>
      </c>
      <c r="C471" s="5">
        <f>'sursa 02'!C402</f>
        <v>0</v>
      </c>
      <c r="D471" s="5">
        <f>'sursa 02'!D402</f>
        <v>0</v>
      </c>
      <c r="E471" s="5">
        <f>'sursa 02'!E402</f>
        <v>0</v>
      </c>
      <c r="F471" s="5">
        <f>'sursa 02'!F402</f>
        <v>0</v>
      </c>
    </row>
    <row r="472" spans="1:6" ht="39">
      <c r="A472" s="7" t="s">
        <v>401</v>
      </c>
      <c r="B472" s="4" t="s">
        <v>402</v>
      </c>
      <c r="C472" s="5">
        <f>'sursa 02'!C403</f>
        <v>0</v>
      </c>
      <c r="D472" s="5">
        <f>'sursa 02'!D403</f>
        <v>0</v>
      </c>
      <c r="E472" s="5">
        <f>'sursa 02'!E403</f>
        <v>0</v>
      </c>
      <c r="F472" s="5">
        <f>'sursa 02'!F403</f>
        <v>0</v>
      </c>
    </row>
    <row r="473" spans="1:6" ht="12.75">
      <c r="A473" s="7" t="s">
        <v>248</v>
      </c>
      <c r="B473" s="4" t="s">
        <v>249</v>
      </c>
      <c r="C473" s="5">
        <f>C474</f>
        <v>0</v>
      </c>
      <c r="D473" s="5">
        <f>D474</f>
        <v>5648000</v>
      </c>
      <c r="E473" s="5">
        <f>E474</f>
        <v>0</v>
      </c>
      <c r="F473" s="5">
        <f>F474</f>
        <v>5648000</v>
      </c>
    </row>
    <row r="474" spans="1:6" ht="12.75">
      <c r="A474" s="7" t="s">
        <v>250</v>
      </c>
      <c r="B474" s="4" t="s">
        <v>251</v>
      </c>
      <c r="C474" s="5">
        <f>C475+C476</f>
        <v>0</v>
      </c>
      <c r="D474" s="5">
        <f>D475+D476</f>
        <v>5648000</v>
      </c>
      <c r="E474" s="5">
        <f>E475+E476</f>
        <v>0</v>
      </c>
      <c r="F474" s="5">
        <f>F475+F476</f>
        <v>5648000</v>
      </c>
    </row>
    <row r="475" spans="1:6" ht="12.75">
      <c r="A475" s="7" t="s">
        <v>252</v>
      </c>
      <c r="B475" s="4" t="s">
        <v>253</v>
      </c>
      <c r="C475" s="5">
        <f>'sursa 02'!C406</f>
        <v>0</v>
      </c>
      <c r="D475" s="5">
        <f>'sursa 02'!D406</f>
        <v>3740000</v>
      </c>
      <c r="E475" s="5">
        <f>'sursa 02'!E406</f>
        <v>0</v>
      </c>
      <c r="F475" s="5">
        <f>'sursa 02'!F406</f>
        <v>3740000</v>
      </c>
    </row>
    <row r="476" spans="1:6" ht="12.75">
      <c r="A476" s="7" t="s">
        <v>254</v>
      </c>
      <c r="B476" s="4" t="s">
        <v>255</v>
      </c>
      <c r="C476" s="5">
        <f>'sursa 02'!C407</f>
        <v>0</v>
      </c>
      <c r="D476" s="5">
        <f>'sursa 02'!D407</f>
        <v>1908000</v>
      </c>
      <c r="E476" s="5">
        <f>'sursa 02'!E407</f>
        <v>0</v>
      </c>
      <c r="F476" s="5">
        <f>'sursa 02'!F407</f>
        <v>1908000</v>
      </c>
    </row>
    <row r="477" spans="1:6" ht="39">
      <c r="A477" s="7" t="s">
        <v>82</v>
      </c>
      <c r="B477" s="4" t="s">
        <v>83</v>
      </c>
      <c r="C477" s="5">
        <f>C478+C479</f>
        <v>0</v>
      </c>
      <c r="D477" s="5">
        <f>D478+D479</f>
        <v>1588000</v>
      </c>
      <c r="E477" s="5">
        <f>E478+E479</f>
        <v>54000</v>
      </c>
      <c r="F477" s="5">
        <f>F478+F479</f>
        <v>1642000</v>
      </c>
    </row>
    <row r="478" spans="1:6" ht="12.75">
      <c r="A478" s="7" t="s">
        <v>256</v>
      </c>
      <c r="B478" s="4" t="s">
        <v>257</v>
      </c>
      <c r="C478" s="5">
        <f>'sursa 02'!C409</f>
        <v>0</v>
      </c>
      <c r="D478" s="5">
        <f>'sursa 02'!D409</f>
        <v>800000</v>
      </c>
      <c r="E478" s="5">
        <f>'sursa 02'!E409</f>
        <v>0</v>
      </c>
      <c r="F478" s="5">
        <f>'sursa 02'!F409</f>
        <v>800000</v>
      </c>
    </row>
    <row r="479" spans="1:6" ht="12.75">
      <c r="A479" s="7" t="s">
        <v>86</v>
      </c>
      <c r="B479" s="4" t="s">
        <v>87</v>
      </c>
      <c r="C479" s="5">
        <f>'sursa 02'!C410</f>
        <v>0</v>
      </c>
      <c r="D479" s="5">
        <f>'sursa 02'!D410</f>
        <v>788000</v>
      </c>
      <c r="E479" s="5">
        <f>'sursa 02'!E410</f>
        <v>54000</v>
      </c>
      <c r="F479" s="5">
        <f>'sursa 02'!F410</f>
        <v>842000</v>
      </c>
    </row>
    <row r="480" spans="1:6" ht="26.25">
      <c r="A480" s="7" t="s">
        <v>323</v>
      </c>
      <c r="B480" s="4" t="s">
        <v>324</v>
      </c>
      <c r="C480" s="5">
        <f aca="true" t="shared" si="91" ref="C480:F481">C481</f>
        <v>0</v>
      </c>
      <c r="D480" s="5">
        <f t="shared" si="91"/>
        <v>61560000</v>
      </c>
      <c r="E480" s="5">
        <f t="shared" si="91"/>
        <v>-1447000</v>
      </c>
      <c r="F480" s="5">
        <f t="shared" si="91"/>
        <v>60113000</v>
      </c>
    </row>
    <row r="481" spans="1:6" ht="26.25">
      <c r="A481" s="7" t="s">
        <v>327</v>
      </c>
      <c r="B481" s="4" t="s">
        <v>328</v>
      </c>
      <c r="C481" s="5">
        <f t="shared" si="91"/>
        <v>0</v>
      </c>
      <c r="D481" s="5">
        <f t="shared" si="91"/>
        <v>61560000</v>
      </c>
      <c r="E481" s="5">
        <f t="shared" si="91"/>
        <v>-1447000</v>
      </c>
      <c r="F481" s="5">
        <f t="shared" si="91"/>
        <v>60113000</v>
      </c>
    </row>
    <row r="482" spans="1:6" ht="12.75">
      <c r="A482" s="7" t="s">
        <v>221</v>
      </c>
      <c r="B482" s="4" t="s">
        <v>222</v>
      </c>
      <c r="C482" s="5">
        <f>C483+C484</f>
        <v>0</v>
      </c>
      <c r="D482" s="5">
        <f>D483+D484</f>
        <v>61560000</v>
      </c>
      <c r="E482" s="5">
        <f>E483+E484</f>
        <v>-1447000</v>
      </c>
      <c r="F482" s="5">
        <f>F483+F484</f>
        <v>60113000</v>
      </c>
    </row>
    <row r="483" spans="1:6" ht="26.25">
      <c r="A483" s="7" t="s">
        <v>80</v>
      </c>
      <c r="B483" s="4" t="s">
        <v>81</v>
      </c>
      <c r="C483" s="5">
        <f>'sursa 02'!C414</f>
        <v>0</v>
      </c>
      <c r="D483" s="5">
        <f>'sursa 02'!D414</f>
        <v>61560000</v>
      </c>
      <c r="E483" s="5">
        <f>'sursa 02'!E414</f>
        <v>-1447000</v>
      </c>
      <c r="F483" s="5">
        <f>'sursa 02'!F414</f>
        <v>60113000</v>
      </c>
    </row>
    <row r="484" spans="1:6" ht="12.75">
      <c r="A484" s="7" t="s">
        <v>262</v>
      </c>
      <c r="B484" s="4" t="s">
        <v>263</v>
      </c>
      <c r="C484" s="5">
        <f aca="true" t="shared" si="92" ref="C484:F486">C485</f>
        <v>0</v>
      </c>
      <c r="D484" s="5">
        <f t="shared" si="92"/>
        <v>0</v>
      </c>
      <c r="E484" s="5">
        <f t="shared" si="92"/>
        <v>0</v>
      </c>
      <c r="F484" s="5">
        <f t="shared" si="92"/>
        <v>0</v>
      </c>
    </row>
    <row r="485" spans="1:6" ht="26.25">
      <c r="A485" s="7" t="s">
        <v>264</v>
      </c>
      <c r="B485" s="4" t="s">
        <v>265</v>
      </c>
      <c r="C485" s="5">
        <f t="shared" si="92"/>
        <v>0</v>
      </c>
      <c r="D485" s="5">
        <f t="shared" si="92"/>
        <v>0</v>
      </c>
      <c r="E485" s="5">
        <f t="shared" si="92"/>
        <v>0</v>
      </c>
      <c r="F485" s="5">
        <f t="shared" si="92"/>
        <v>0</v>
      </c>
    </row>
    <row r="486" spans="1:6" ht="26.25">
      <c r="A486" s="7" t="s">
        <v>270</v>
      </c>
      <c r="B486" s="4" t="s">
        <v>271</v>
      </c>
      <c r="C486" s="5">
        <f t="shared" si="92"/>
        <v>0</v>
      </c>
      <c r="D486" s="5">
        <f t="shared" si="92"/>
        <v>0</v>
      </c>
      <c r="E486" s="5">
        <f t="shared" si="92"/>
        <v>0</v>
      </c>
      <c r="F486" s="5">
        <f t="shared" si="92"/>
        <v>0</v>
      </c>
    </row>
    <row r="487" spans="1:6" ht="12.75">
      <c r="A487" s="7" t="s">
        <v>272</v>
      </c>
      <c r="B487" s="4" t="s">
        <v>273</v>
      </c>
      <c r="C487" s="5">
        <f>'sursa 02'!C418</f>
        <v>0</v>
      </c>
      <c r="D487" s="5">
        <f>'sursa 02'!D418</f>
        <v>0</v>
      </c>
      <c r="E487" s="5">
        <f>'sursa 02'!E418</f>
        <v>0</v>
      </c>
      <c r="F487" s="5">
        <f>'sursa 02'!F418</f>
        <v>0</v>
      </c>
    </row>
    <row r="488" spans="1:6" ht="26.25">
      <c r="A488" s="7" t="s">
        <v>329</v>
      </c>
      <c r="B488" s="4" t="s">
        <v>330</v>
      </c>
      <c r="C488" s="5">
        <f>C489+C492+C505</f>
        <v>0</v>
      </c>
      <c r="D488" s="5">
        <f>D489+D492+D505</f>
        <v>54653000</v>
      </c>
      <c r="E488" s="5">
        <f>E489+E492+E505</f>
        <v>7196000</v>
      </c>
      <c r="F488" s="5">
        <f>F489+F492+F505</f>
        <v>61849000</v>
      </c>
    </row>
    <row r="489" spans="1:6" ht="26.25">
      <c r="A489" s="7" t="s">
        <v>331</v>
      </c>
      <c r="B489" s="4" t="s">
        <v>332</v>
      </c>
      <c r="C489" s="5">
        <f aca="true" t="shared" si="93" ref="C489:F490">C490</f>
        <v>0</v>
      </c>
      <c r="D489" s="5">
        <f t="shared" si="93"/>
        <v>205000</v>
      </c>
      <c r="E489" s="5">
        <f t="shared" si="93"/>
        <v>0</v>
      </c>
      <c r="F489" s="5">
        <f t="shared" si="93"/>
        <v>205000</v>
      </c>
    </row>
    <row r="490" spans="1:6" ht="12.75">
      <c r="A490" s="7" t="s">
        <v>221</v>
      </c>
      <c r="B490" s="4" t="s">
        <v>222</v>
      </c>
      <c r="C490" s="5">
        <f t="shared" si="93"/>
        <v>0</v>
      </c>
      <c r="D490" s="5">
        <f t="shared" si="93"/>
        <v>205000</v>
      </c>
      <c r="E490" s="5">
        <f t="shared" si="93"/>
        <v>0</v>
      </c>
      <c r="F490" s="5">
        <f t="shared" si="93"/>
        <v>205000</v>
      </c>
    </row>
    <row r="491" spans="1:6" ht="26.25">
      <c r="A491" s="7" t="s">
        <v>80</v>
      </c>
      <c r="B491" s="4" t="s">
        <v>81</v>
      </c>
      <c r="C491" s="5">
        <f>'sursa 02'!C422</f>
        <v>0</v>
      </c>
      <c r="D491" s="5">
        <f>'sursa 02'!D422</f>
        <v>205000</v>
      </c>
      <c r="E491" s="5">
        <f>'sursa 02'!E422</f>
        <v>0</v>
      </c>
      <c r="F491" s="5">
        <f>'sursa 02'!F422</f>
        <v>205000</v>
      </c>
    </row>
    <row r="492" spans="1:6" ht="12.75">
      <c r="A492" s="7" t="s">
        <v>333</v>
      </c>
      <c r="B492" s="4" t="s">
        <v>334</v>
      </c>
      <c r="C492" s="5">
        <f>C493</f>
        <v>0</v>
      </c>
      <c r="D492" s="5">
        <f>D493</f>
        <v>44865000</v>
      </c>
      <c r="E492" s="5">
        <f>E493</f>
        <v>7196000</v>
      </c>
      <c r="F492" s="5">
        <f>F493</f>
        <v>52061000</v>
      </c>
    </row>
    <row r="493" spans="1:6" ht="12.75">
      <c r="A493" s="7" t="s">
        <v>221</v>
      </c>
      <c r="B493" s="4" t="s">
        <v>222</v>
      </c>
      <c r="C493" s="5">
        <f>C494+C495+C499</f>
        <v>0</v>
      </c>
      <c r="D493" s="5">
        <f>D494+D495+D499</f>
        <v>44865000</v>
      </c>
      <c r="E493" s="5">
        <f>E494+E495+E499</f>
        <v>7196000</v>
      </c>
      <c r="F493" s="5">
        <f>F494+F495+F499</f>
        <v>52061000</v>
      </c>
    </row>
    <row r="494" spans="1:6" ht="26.25">
      <c r="A494" s="7" t="s">
        <v>80</v>
      </c>
      <c r="B494" s="4" t="s">
        <v>81</v>
      </c>
      <c r="C494" s="5">
        <f>'sursa 02'!C425</f>
        <v>0</v>
      </c>
      <c r="D494" s="5">
        <f>'sursa 02'!D425</f>
        <v>29289000</v>
      </c>
      <c r="E494" s="5">
        <f>'sursa 02'!E425</f>
        <v>7196000</v>
      </c>
      <c r="F494" s="5">
        <f>'sursa 02'!F425</f>
        <v>36485000</v>
      </c>
    </row>
    <row r="495" spans="1:6" ht="12.75">
      <c r="A495" s="7" t="s">
        <v>242</v>
      </c>
      <c r="B495" s="4" t="s">
        <v>243</v>
      </c>
      <c r="C495" s="5">
        <f>C496</f>
        <v>0</v>
      </c>
      <c r="D495" s="5">
        <f>D496</f>
        <v>11096000</v>
      </c>
      <c r="E495" s="5">
        <f>E496</f>
        <v>0</v>
      </c>
      <c r="F495" s="5">
        <f>F496</f>
        <v>11096000</v>
      </c>
    </row>
    <row r="496" spans="1:6" ht="12.75">
      <c r="A496" s="7" t="s">
        <v>244</v>
      </c>
      <c r="B496" s="4" t="s">
        <v>245</v>
      </c>
      <c r="C496" s="5">
        <f>C497+C498</f>
        <v>0</v>
      </c>
      <c r="D496" s="5">
        <f>D497+D498</f>
        <v>11096000</v>
      </c>
      <c r="E496" s="5">
        <f>E497+E498</f>
        <v>0</v>
      </c>
      <c r="F496" s="5">
        <f>F497+F498</f>
        <v>11096000</v>
      </c>
    </row>
    <row r="497" spans="1:6" ht="12.75">
      <c r="A497" s="7" t="s">
        <v>246</v>
      </c>
      <c r="B497" s="4" t="s">
        <v>247</v>
      </c>
      <c r="C497" s="5">
        <f>'sursa 02'!C428</f>
        <v>0</v>
      </c>
      <c r="D497" s="5">
        <f>'sursa 02'!D428</f>
        <v>9096000</v>
      </c>
      <c r="E497" s="5">
        <f>'sursa 02'!E428</f>
        <v>0</v>
      </c>
      <c r="F497" s="5">
        <f>'sursa 02'!F428</f>
        <v>9096000</v>
      </c>
    </row>
    <row r="498" spans="1:6" ht="26.25">
      <c r="A498" s="7" t="s">
        <v>423</v>
      </c>
      <c r="B498" s="4" t="s">
        <v>424</v>
      </c>
      <c r="C498" s="5">
        <f>'sursa 02'!C429</f>
        <v>0</v>
      </c>
      <c r="D498" s="5">
        <f>'sursa 02'!D429</f>
        <v>2000000</v>
      </c>
      <c r="E498" s="5">
        <f>'sursa 02'!E429</f>
        <v>0</v>
      </c>
      <c r="F498" s="5">
        <f>'sursa 02'!F429</f>
        <v>2000000</v>
      </c>
    </row>
    <row r="499" spans="1:6" ht="12.75">
      <c r="A499" s="7" t="s">
        <v>262</v>
      </c>
      <c r="B499" s="4" t="s">
        <v>263</v>
      </c>
      <c r="C499" s="5">
        <f>C500</f>
        <v>0</v>
      </c>
      <c r="D499" s="5">
        <f>D500</f>
        <v>4480000</v>
      </c>
      <c r="E499" s="5">
        <f>E500</f>
        <v>0</v>
      </c>
      <c r="F499" s="5">
        <f>F500</f>
        <v>4480000</v>
      </c>
    </row>
    <row r="500" spans="1:6" ht="26.25">
      <c r="A500" s="7" t="s">
        <v>264</v>
      </c>
      <c r="B500" s="4" t="s">
        <v>265</v>
      </c>
      <c r="C500" s="5">
        <f>C501+C503</f>
        <v>0</v>
      </c>
      <c r="D500" s="5">
        <f>D501+D503</f>
        <v>4480000</v>
      </c>
      <c r="E500" s="5">
        <f>E501+E503</f>
        <v>0</v>
      </c>
      <c r="F500" s="5">
        <f>F501+F503</f>
        <v>4480000</v>
      </c>
    </row>
    <row r="501" spans="1:6" ht="26.25">
      <c r="A501" s="7" t="s">
        <v>266</v>
      </c>
      <c r="B501" s="4" t="s">
        <v>267</v>
      </c>
      <c r="C501" s="5">
        <f>C502</f>
        <v>0</v>
      </c>
      <c r="D501" s="5">
        <f>D502</f>
        <v>1088000</v>
      </c>
      <c r="E501" s="5">
        <f>E502</f>
        <v>0</v>
      </c>
      <c r="F501" s="5">
        <f>F502</f>
        <v>1088000</v>
      </c>
    </row>
    <row r="502" spans="1:6" ht="26.25">
      <c r="A502" s="7" t="s">
        <v>268</v>
      </c>
      <c r="B502" s="4" t="s">
        <v>269</v>
      </c>
      <c r="C502" s="5">
        <f>'sursa 02'!C433</f>
        <v>0</v>
      </c>
      <c r="D502" s="5">
        <f>'sursa 02'!D433</f>
        <v>1088000</v>
      </c>
      <c r="E502" s="5">
        <f>'sursa 02'!E433</f>
        <v>0</v>
      </c>
      <c r="F502" s="5">
        <f>'sursa 02'!F433</f>
        <v>1088000</v>
      </c>
    </row>
    <row r="503" spans="1:6" ht="26.25">
      <c r="A503" s="7" t="s">
        <v>270</v>
      </c>
      <c r="B503" s="4" t="s">
        <v>271</v>
      </c>
      <c r="C503" s="5">
        <f>C504</f>
        <v>0</v>
      </c>
      <c r="D503" s="5">
        <f>D504</f>
        <v>3392000</v>
      </c>
      <c r="E503" s="5">
        <f>E504</f>
        <v>0</v>
      </c>
      <c r="F503" s="5">
        <f>F504</f>
        <v>3392000</v>
      </c>
    </row>
    <row r="504" spans="1:6" ht="12.75">
      <c r="A504" s="7" t="s">
        <v>272</v>
      </c>
      <c r="B504" s="4" t="s">
        <v>273</v>
      </c>
      <c r="C504" s="5">
        <f>'sursa 02'!C435</f>
        <v>0</v>
      </c>
      <c r="D504" s="5">
        <f>'sursa 02'!D435</f>
        <v>3392000</v>
      </c>
      <c r="E504" s="5">
        <f>'sursa 02'!E435</f>
        <v>0</v>
      </c>
      <c r="F504" s="5">
        <f>'sursa 02'!F435</f>
        <v>3392000</v>
      </c>
    </row>
    <row r="505" spans="1:6" ht="26.25">
      <c r="A505" s="7" t="s">
        <v>335</v>
      </c>
      <c r="B505" s="4" t="s">
        <v>336</v>
      </c>
      <c r="C505" s="5">
        <f>C506</f>
        <v>0</v>
      </c>
      <c r="D505" s="5">
        <f>D506</f>
        <v>9583000</v>
      </c>
      <c r="E505" s="5">
        <f>E506</f>
        <v>0</v>
      </c>
      <c r="F505" s="5">
        <f>F506</f>
        <v>9583000</v>
      </c>
    </row>
    <row r="506" spans="1:6" ht="12.75">
      <c r="A506" s="7" t="s">
        <v>221</v>
      </c>
      <c r="B506" s="4" t="s">
        <v>222</v>
      </c>
      <c r="C506" s="5">
        <f>C507+C508+C512</f>
        <v>0</v>
      </c>
      <c r="D506" s="5">
        <f>D507+D508+D512</f>
        <v>9583000</v>
      </c>
      <c r="E506" s="5">
        <f>E507+E508+E512</f>
        <v>0</v>
      </c>
      <c r="F506" s="5">
        <f>F507+F508+F512</f>
        <v>9583000</v>
      </c>
    </row>
    <row r="507" spans="1:6" ht="26.25">
      <c r="A507" s="7" t="s">
        <v>80</v>
      </c>
      <c r="B507" s="4" t="s">
        <v>81</v>
      </c>
      <c r="C507" s="5">
        <f>'sursa 02'!C438</f>
        <v>0</v>
      </c>
      <c r="D507" s="5">
        <f>'sursa 02'!D438</f>
        <v>7008000</v>
      </c>
      <c r="E507" s="5">
        <f>'sursa 02'!E438</f>
        <v>0</v>
      </c>
      <c r="F507" s="5">
        <f>'sursa 02'!F438</f>
        <v>7008000</v>
      </c>
    </row>
    <row r="508" spans="1:6" ht="26.25">
      <c r="A508" s="7" t="s">
        <v>232</v>
      </c>
      <c r="B508" s="4" t="s">
        <v>233</v>
      </c>
      <c r="C508" s="5">
        <f>C509</f>
        <v>0</v>
      </c>
      <c r="D508" s="5">
        <f>D509</f>
        <v>345000</v>
      </c>
      <c r="E508" s="5">
        <f>E509</f>
        <v>0</v>
      </c>
      <c r="F508" s="5">
        <f>F509</f>
        <v>345000</v>
      </c>
    </row>
    <row r="509" spans="1:6" ht="52.5">
      <c r="A509" s="7" t="s">
        <v>234</v>
      </c>
      <c r="B509" s="4" t="s">
        <v>235</v>
      </c>
      <c r="C509" s="5">
        <f>C510+C511</f>
        <v>0</v>
      </c>
      <c r="D509" s="5">
        <f>D510+D511</f>
        <v>345000</v>
      </c>
      <c r="E509" s="5">
        <f>E510+E511</f>
        <v>0</v>
      </c>
      <c r="F509" s="5">
        <f>F510+F511</f>
        <v>345000</v>
      </c>
    </row>
    <row r="510" spans="1:6" ht="12.75">
      <c r="A510" s="7" t="s">
        <v>236</v>
      </c>
      <c r="B510" s="4" t="s">
        <v>237</v>
      </c>
      <c r="C510" s="5">
        <f>'sursa 02'!C441</f>
        <v>0</v>
      </c>
      <c r="D510" s="5">
        <f>'sursa 02'!D441</f>
        <v>95000</v>
      </c>
      <c r="E510" s="5">
        <f>'sursa 02'!E441</f>
        <v>0</v>
      </c>
      <c r="F510" s="5">
        <f>'sursa 02'!F441</f>
        <v>95000</v>
      </c>
    </row>
    <row r="511" spans="1:6" ht="12.75">
      <c r="A511" s="7" t="s">
        <v>238</v>
      </c>
      <c r="B511" s="4" t="s">
        <v>239</v>
      </c>
      <c r="C511" s="5">
        <f>'sursa 02'!C442</f>
        <v>0</v>
      </c>
      <c r="D511" s="5">
        <f>'sursa 02'!D442</f>
        <v>250000</v>
      </c>
      <c r="E511" s="5">
        <f>'sursa 02'!E442</f>
        <v>0</v>
      </c>
      <c r="F511" s="5">
        <f>'sursa 02'!F442</f>
        <v>250000</v>
      </c>
    </row>
    <row r="512" spans="1:6" ht="39">
      <c r="A512" s="7" t="s">
        <v>82</v>
      </c>
      <c r="B512" s="4" t="s">
        <v>83</v>
      </c>
      <c r="C512" s="5">
        <f>C513</f>
        <v>0</v>
      </c>
      <c r="D512" s="5">
        <f>D513</f>
        <v>2230000</v>
      </c>
      <c r="E512" s="5">
        <f>E513</f>
        <v>0</v>
      </c>
      <c r="F512" s="5">
        <f>F513</f>
        <v>2230000</v>
      </c>
    </row>
    <row r="513" spans="1:6" ht="12.75">
      <c r="A513" s="7" t="s">
        <v>256</v>
      </c>
      <c r="B513" s="4" t="s">
        <v>257</v>
      </c>
      <c r="C513" s="5">
        <f>'sursa 02'!C444</f>
        <v>0</v>
      </c>
      <c r="D513" s="5">
        <f>'sursa 02'!D444</f>
        <v>2230000</v>
      </c>
      <c r="E513" s="5">
        <f>'sursa 02'!E444</f>
        <v>0</v>
      </c>
      <c r="F513" s="5">
        <f>'sursa 02'!F444</f>
        <v>2230000</v>
      </c>
    </row>
    <row r="514" spans="1:9" ht="26.25">
      <c r="A514" s="7" t="s">
        <v>346</v>
      </c>
      <c r="B514" s="4" t="s">
        <v>141</v>
      </c>
      <c r="C514" s="5">
        <f>C522+C537+C539+C515+C518</f>
        <v>0</v>
      </c>
      <c r="D514" s="5">
        <f>D522+D537+D539+D515+D518</f>
        <v>163613000</v>
      </c>
      <c r="E514" s="5">
        <f>E522+E537+E539+E515+E518</f>
        <v>98000</v>
      </c>
      <c r="F514" s="5">
        <f>F522+F537+F539+F515+F518</f>
        <v>163711000</v>
      </c>
      <c r="G514" s="12"/>
      <c r="H514" s="12"/>
      <c r="I514" s="12"/>
    </row>
    <row r="515" spans="1:7" ht="14.25">
      <c r="A515" s="7" t="s">
        <v>134</v>
      </c>
      <c r="B515" s="4" t="s">
        <v>18</v>
      </c>
      <c r="C515" s="5">
        <f aca="true" t="shared" si="94" ref="C515:F516">C516</f>
        <v>0</v>
      </c>
      <c r="D515" s="5">
        <f t="shared" si="94"/>
        <v>15469000</v>
      </c>
      <c r="E515" s="5">
        <f t="shared" si="94"/>
        <v>98000</v>
      </c>
      <c r="F515" s="5">
        <f t="shared" si="94"/>
        <v>15567000</v>
      </c>
      <c r="G515" s="9"/>
    </row>
    <row r="516" spans="1:7" ht="14.25">
      <c r="A516" s="7" t="s">
        <v>135</v>
      </c>
      <c r="B516" s="4" t="s">
        <v>32</v>
      </c>
      <c r="C516" s="5">
        <f t="shared" si="94"/>
        <v>0</v>
      </c>
      <c r="D516" s="5">
        <f t="shared" si="94"/>
        <v>15469000</v>
      </c>
      <c r="E516" s="5">
        <f t="shared" si="94"/>
        <v>98000</v>
      </c>
      <c r="F516" s="5">
        <f t="shared" si="94"/>
        <v>15567000</v>
      </c>
      <c r="G516" s="9"/>
    </row>
    <row r="517" spans="1:7" ht="14.25">
      <c r="A517" s="7" t="s">
        <v>37</v>
      </c>
      <c r="B517" s="4" t="s">
        <v>38</v>
      </c>
      <c r="C517" s="5">
        <f>'sursa 10'!C160+'sursa 02'!C447</f>
        <v>0</v>
      </c>
      <c r="D517" s="5">
        <f>'sursa 10'!D160+'sursa 02'!D447</f>
        <v>15469000</v>
      </c>
      <c r="E517" s="5">
        <f>'sursa 10'!E160+'sursa 02'!E447</f>
        <v>98000</v>
      </c>
      <c r="F517" s="5">
        <f>'sursa 10'!F160+'sursa 02'!F447</f>
        <v>15567000</v>
      </c>
      <c r="G517" s="9"/>
    </row>
    <row r="518" spans="1:6" ht="14.25">
      <c r="A518" s="7" t="s">
        <v>41</v>
      </c>
      <c r="B518" s="4" t="s">
        <v>42</v>
      </c>
      <c r="C518" s="5">
        <f>C519</f>
        <v>0</v>
      </c>
      <c r="D518" s="5">
        <f>D519</f>
        <v>11000</v>
      </c>
      <c r="E518" s="5">
        <f>E519</f>
        <v>0</v>
      </c>
      <c r="F518" s="5">
        <f>F519</f>
        <v>11000</v>
      </c>
    </row>
    <row r="519" spans="1:6" ht="14.25">
      <c r="A519" s="7" t="s">
        <v>43</v>
      </c>
      <c r="B519" s="4" t="s">
        <v>44</v>
      </c>
      <c r="C519" s="5">
        <f>C520+C521</f>
        <v>0</v>
      </c>
      <c r="D519" s="5">
        <f>D520+D521</f>
        <v>11000</v>
      </c>
      <c r="E519" s="5">
        <f>E520+E521</f>
        <v>0</v>
      </c>
      <c r="F519" s="5">
        <f>F520+F521</f>
        <v>11000</v>
      </c>
    </row>
    <row r="520" spans="1:6" ht="14.25">
      <c r="A520" s="7" t="s">
        <v>45</v>
      </c>
      <c r="B520" s="4" t="s">
        <v>46</v>
      </c>
      <c r="C520" s="5">
        <f>'sursa 10'!C163+'sursa 02'!C449</f>
        <v>0</v>
      </c>
      <c r="D520" s="5">
        <f>'sursa 10'!D163+'sursa 02'!D449</f>
        <v>5000</v>
      </c>
      <c r="E520" s="5">
        <f>'sursa 10'!E163+'sursa 02'!E449</f>
        <v>0</v>
      </c>
      <c r="F520" s="5">
        <f>'sursa 10'!F163+'sursa 02'!F449</f>
        <v>5000</v>
      </c>
    </row>
    <row r="521" spans="1:6" ht="26.25">
      <c r="A521" s="7" t="s">
        <v>412</v>
      </c>
      <c r="B521" s="20">
        <v>390207</v>
      </c>
      <c r="C521" s="5">
        <f>'sursa 02'!C450</f>
        <v>0</v>
      </c>
      <c r="D521" s="5">
        <f>'sursa 02'!D450</f>
        <v>6000</v>
      </c>
      <c r="E521" s="5">
        <f>'sursa 02'!E450</f>
        <v>0</v>
      </c>
      <c r="F521" s="5">
        <f>'sursa 02'!F450</f>
        <v>6000</v>
      </c>
    </row>
    <row r="522" spans="1:6" ht="12.75">
      <c r="A522" s="7" t="s">
        <v>47</v>
      </c>
      <c r="B522" s="4" t="s">
        <v>48</v>
      </c>
      <c r="C522" s="5">
        <f>C523</f>
        <v>0</v>
      </c>
      <c r="D522" s="5">
        <f>D523</f>
        <v>18936000</v>
      </c>
      <c r="E522" s="5">
        <f>E523</f>
        <v>2500000</v>
      </c>
      <c r="F522" s="5">
        <f>F523</f>
        <v>21436000</v>
      </c>
    </row>
    <row r="523" spans="1:6" ht="26.25">
      <c r="A523" s="7" t="s">
        <v>195</v>
      </c>
      <c r="B523" s="4" t="s">
        <v>50</v>
      </c>
      <c r="C523" s="5">
        <f>C524+C531</f>
        <v>0</v>
      </c>
      <c r="D523" s="5">
        <f>D524+D531</f>
        <v>18936000</v>
      </c>
      <c r="E523" s="5">
        <f>E524+E531</f>
        <v>2500000</v>
      </c>
      <c r="F523" s="5">
        <f>F524+F531</f>
        <v>21436000</v>
      </c>
    </row>
    <row r="524" spans="1:6" ht="52.5">
      <c r="A524" s="7" t="s">
        <v>347</v>
      </c>
      <c r="B524" s="4" t="s">
        <v>197</v>
      </c>
      <c r="C524" s="5">
        <f>C528+C529+C527+C525+C530</f>
        <v>0</v>
      </c>
      <c r="D524" s="5">
        <f>D528+D529+D527+D525+D530</f>
        <v>18936000</v>
      </c>
      <c r="E524" s="5">
        <f>E528+E529+E527+E525+E530</f>
        <v>2500000</v>
      </c>
      <c r="F524" s="5">
        <f>F528+F529+F527+F525+F530</f>
        <v>21436000</v>
      </c>
    </row>
    <row r="525" spans="1:6" ht="39">
      <c r="A525" s="7" t="s">
        <v>364</v>
      </c>
      <c r="B525" s="4" t="s">
        <v>365</v>
      </c>
      <c r="C525" s="5">
        <f>C526</f>
        <v>0</v>
      </c>
      <c r="D525" s="5">
        <f>D526</f>
        <v>458000</v>
      </c>
      <c r="E525" s="5">
        <f>E526</f>
        <v>0</v>
      </c>
      <c r="F525" s="5">
        <f>F526</f>
        <v>458000</v>
      </c>
    </row>
    <row r="526" spans="1:6" ht="39">
      <c r="A526" s="7" t="s">
        <v>435</v>
      </c>
      <c r="B526" s="20">
        <v>42021601</v>
      </c>
      <c r="C526" s="5">
        <f>'sursa 02'!C455</f>
        <v>0</v>
      </c>
      <c r="D526" s="5">
        <f>'sursa 02'!D455</f>
        <v>458000</v>
      </c>
      <c r="E526" s="5">
        <f>'sursa 02'!E455</f>
        <v>0</v>
      </c>
      <c r="F526" s="5">
        <f>'sursa 02'!F455</f>
        <v>458000</v>
      </c>
    </row>
    <row r="527" spans="1:6" ht="39.75">
      <c r="A527" s="7" t="s">
        <v>53</v>
      </c>
      <c r="B527" s="20">
        <v>421070</v>
      </c>
      <c r="C527" s="5">
        <f>'sursa 10'!C167</f>
        <v>0</v>
      </c>
      <c r="D527" s="5">
        <f>'sursa 10'!D167</f>
        <v>0</v>
      </c>
      <c r="E527" s="5">
        <f>'sursa 10'!E167</f>
        <v>2500000</v>
      </c>
      <c r="F527" s="5">
        <f>'sursa 10'!F167</f>
        <v>2500000</v>
      </c>
    </row>
    <row r="528" spans="1:6" ht="12.75">
      <c r="A528" s="7" t="s">
        <v>200</v>
      </c>
      <c r="B528" s="4" t="s">
        <v>201</v>
      </c>
      <c r="C528" s="5">
        <f>'sursa 02'!C456</f>
        <v>0</v>
      </c>
      <c r="D528" s="5">
        <f>'sursa 02'!D456</f>
        <v>16221000</v>
      </c>
      <c r="E528" s="5">
        <f>'sursa 02'!E456</f>
        <v>0</v>
      </c>
      <c r="F528" s="5">
        <f>'sursa 02'!F456</f>
        <v>16221000</v>
      </c>
    </row>
    <row r="529" spans="1:6" ht="52.5">
      <c r="A529" s="7" t="s">
        <v>202</v>
      </c>
      <c r="B529" s="4" t="s">
        <v>203</v>
      </c>
      <c r="C529" s="5">
        <f>'sursa 02'!C457</f>
        <v>0</v>
      </c>
      <c r="D529" s="5">
        <f>'sursa 02'!D457</f>
        <v>2154000</v>
      </c>
      <c r="E529" s="5">
        <f>'sursa 02'!E457</f>
        <v>0</v>
      </c>
      <c r="F529" s="5">
        <f>'sursa 02'!F457</f>
        <v>2154000</v>
      </c>
    </row>
    <row r="530" spans="1:6" ht="26.25">
      <c r="A530" s="7" t="s">
        <v>418</v>
      </c>
      <c r="B530" s="20">
        <v>420875</v>
      </c>
      <c r="C530" s="5">
        <f>'sursa 08'!C25</f>
        <v>0</v>
      </c>
      <c r="D530" s="5">
        <f>'sursa 08'!D25</f>
        <v>103000</v>
      </c>
      <c r="E530" s="5">
        <f>'sursa 08'!E25</f>
        <v>0</v>
      </c>
      <c r="F530" s="5">
        <f>'sursa 08'!F25</f>
        <v>103000</v>
      </c>
    </row>
    <row r="531" spans="1:6" ht="27">
      <c r="A531" s="7" t="s">
        <v>137</v>
      </c>
      <c r="B531" s="4" t="s">
        <v>55</v>
      </c>
      <c r="C531" s="5">
        <f>C532+C533+C536</f>
        <v>0</v>
      </c>
      <c r="D531" s="5">
        <f>D532+D533+D536</f>
        <v>0</v>
      </c>
      <c r="E531" s="5">
        <f>E532+E533+E536</f>
        <v>0</v>
      </c>
      <c r="F531" s="5">
        <f>F532+F533+F536</f>
        <v>0</v>
      </c>
    </row>
    <row r="532" spans="1:6" ht="27">
      <c r="A532" s="7" t="s">
        <v>60</v>
      </c>
      <c r="B532" s="4" t="s">
        <v>61</v>
      </c>
      <c r="C532" s="5"/>
      <c r="D532" s="5"/>
      <c r="E532" s="5"/>
      <c r="F532" s="5"/>
    </row>
    <row r="533" spans="1:6" ht="39.75">
      <c r="A533" s="7" t="s">
        <v>62</v>
      </c>
      <c r="B533" s="4" t="s">
        <v>63</v>
      </c>
      <c r="C533" s="5">
        <f>C534+C535</f>
        <v>0</v>
      </c>
      <c r="D533" s="5">
        <f>D534+D535</f>
        <v>0</v>
      </c>
      <c r="E533" s="5">
        <f>E534+E535</f>
        <v>0</v>
      </c>
      <c r="F533" s="5">
        <f>F534+F535</f>
        <v>0</v>
      </c>
    </row>
    <row r="534" spans="1:6" ht="27">
      <c r="A534" s="7" t="s">
        <v>64</v>
      </c>
      <c r="B534" s="4" t="s">
        <v>65</v>
      </c>
      <c r="C534" s="5"/>
      <c r="D534" s="5"/>
      <c r="E534" s="5"/>
      <c r="F534" s="5"/>
    </row>
    <row r="535" spans="1:6" ht="27">
      <c r="A535" s="7" t="s">
        <v>66</v>
      </c>
      <c r="B535" s="4" t="s">
        <v>67</v>
      </c>
      <c r="C535" s="5">
        <f>'sursa 10'!C170</f>
        <v>0</v>
      </c>
      <c r="D535" s="5"/>
      <c r="E535" s="5"/>
      <c r="F535" s="5"/>
    </row>
    <row r="536" spans="1:6" ht="27">
      <c r="A536" s="7" t="s">
        <v>68</v>
      </c>
      <c r="B536" s="4" t="s">
        <v>69</v>
      </c>
      <c r="C536" s="5"/>
      <c r="D536" s="5"/>
      <c r="E536" s="5"/>
      <c r="F536" s="5"/>
    </row>
    <row r="537" spans="1:6" ht="12.75">
      <c r="A537" s="7" t="s">
        <v>206</v>
      </c>
      <c r="B537" s="4" t="s">
        <v>207</v>
      </c>
      <c r="C537" s="5">
        <f>C538</f>
        <v>0</v>
      </c>
      <c r="D537" s="5">
        <f>D538</f>
        <v>0</v>
      </c>
      <c r="E537" s="5">
        <f>E538</f>
        <v>0</v>
      </c>
      <c r="F537" s="5">
        <f>F538</f>
        <v>0</v>
      </c>
    </row>
    <row r="538" spans="1:6" ht="26.25">
      <c r="A538" s="7" t="s">
        <v>208</v>
      </c>
      <c r="B538" s="4" t="s">
        <v>209</v>
      </c>
      <c r="C538" s="5">
        <f>'sursa 02'!C459+'sursa 10'!C176</f>
        <v>0</v>
      </c>
      <c r="D538" s="5">
        <f>'sursa 02'!D459+'sursa 10'!D176</f>
        <v>0</v>
      </c>
      <c r="E538" s="5">
        <f>'sursa 02'!E459+'sursa 10'!E176</f>
        <v>0</v>
      </c>
      <c r="F538" s="5">
        <f>'sursa 02'!F459+'sursa 10'!F176</f>
        <v>0</v>
      </c>
    </row>
    <row r="539" spans="1:6" ht="52.5">
      <c r="A539" s="7" t="s">
        <v>210</v>
      </c>
      <c r="B539" s="4" t="s">
        <v>211</v>
      </c>
      <c r="C539" s="5">
        <f>C540+C544+C547</f>
        <v>0</v>
      </c>
      <c r="D539" s="5">
        <f>D540+D544+D547</f>
        <v>129197000</v>
      </c>
      <c r="E539" s="5">
        <f>E540+E544+E547</f>
        <v>-2500000</v>
      </c>
      <c r="F539" s="5">
        <f>F540+F544+F547</f>
        <v>126697000</v>
      </c>
    </row>
    <row r="540" spans="1:6" ht="26.25">
      <c r="A540" s="7" t="s">
        <v>212</v>
      </c>
      <c r="B540" s="4" t="s">
        <v>213</v>
      </c>
      <c r="C540" s="5">
        <f>C541+C542+C543</f>
        <v>0</v>
      </c>
      <c r="D540" s="5">
        <f>D541+D542+D543</f>
        <v>126308000</v>
      </c>
      <c r="E540" s="5">
        <f>E541+E542+E543</f>
        <v>-2500000</v>
      </c>
      <c r="F540" s="5">
        <f>F541+F542+F543</f>
        <v>123808000</v>
      </c>
    </row>
    <row r="541" spans="1:6" ht="12.75">
      <c r="A541" s="7" t="s">
        <v>214</v>
      </c>
      <c r="B541" s="4" t="s">
        <v>215</v>
      </c>
      <c r="C541" s="5">
        <f>'sursa 02'!C462+'sursa 10'!C179</f>
        <v>0</v>
      </c>
      <c r="D541" s="5">
        <f>'sursa 02'!D462+'sursa 10'!D179</f>
        <v>56464000</v>
      </c>
      <c r="E541" s="5">
        <f>'sursa 02'!E462+'sursa 10'!E179</f>
        <v>-2500000</v>
      </c>
      <c r="F541" s="5">
        <f>'sursa 02'!F462+'sursa 10'!F179</f>
        <v>53964000</v>
      </c>
    </row>
    <row r="542" spans="1:6" ht="12.75">
      <c r="A542" s="7" t="s">
        <v>391</v>
      </c>
      <c r="B542" s="4" t="s">
        <v>393</v>
      </c>
      <c r="C542" s="5">
        <f>'sursa 02'!C463</f>
        <v>0</v>
      </c>
      <c r="D542" s="5">
        <f>'sursa 02'!D463+'sursa 10'!D180</f>
        <v>1340000</v>
      </c>
      <c r="E542" s="5">
        <f>'sursa 02'!E463+'sursa 10'!E180</f>
        <v>0</v>
      </c>
      <c r="F542" s="5">
        <f>'sursa 02'!F463+'sursa 10'!F180</f>
        <v>1340000</v>
      </c>
    </row>
    <row r="543" spans="1:6" ht="12.75">
      <c r="A543" s="7" t="s">
        <v>410</v>
      </c>
      <c r="B543" s="4" t="s">
        <v>411</v>
      </c>
      <c r="C543" s="5">
        <f>'sursa 02'!C464+'sursa 10'!C181</f>
        <v>0</v>
      </c>
      <c r="D543" s="5">
        <f>'sursa 02'!D464+'sursa 10'!D181</f>
        <v>68504000</v>
      </c>
      <c r="E543" s="5">
        <f>'sursa 02'!E464+'sursa 10'!E181</f>
        <v>0</v>
      </c>
      <c r="F543" s="5">
        <f>'sursa 02'!F464+'sursa 10'!F181</f>
        <v>68504000</v>
      </c>
    </row>
    <row r="544" spans="1:6" ht="26.25">
      <c r="A544" s="7" t="s">
        <v>216</v>
      </c>
      <c r="B544" s="4" t="s">
        <v>217</v>
      </c>
      <c r="C544" s="5">
        <f>C545+C546</f>
        <v>0</v>
      </c>
      <c r="D544" s="5">
        <f>D545+D546</f>
        <v>2307000</v>
      </c>
      <c r="E544" s="5">
        <f>E545+E546</f>
        <v>0</v>
      </c>
      <c r="F544" s="5">
        <f>F545+F546</f>
        <v>2307000</v>
      </c>
    </row>
    <row r="545" spans="1:6" ht="12.75">
      <c r="A545" s="7" t="s">
        <v>214</v>
      </c>
      <c r="B545" s="4" t="s">
        <v>218</v>
      </c>
      <c r="C545" s="5">
        <f>'sursa 02'!C466</f>
        <v>0</v>
      </c>
      <c r="D545" s="5">
        <f>'sursa 02'!D466</f>
        <v>2307000</v>
      </c>
      <c r="E545" s="5">
        <f>'sursa 02'!E466</f>
        <v>0</v>
      </c>
      <c r="F545" s="5">
        <f>'sursa 02'!F466</f>
        <v>2307000</v>
      </c>
    </row>
    <row r="546" spans="1:6" ht="12.75">
      <c r="A546" s="7" t="s">
        <v>391</v>
      </c>
      <c r="B546" s="4" t="s">
        <v>392</v>
      </c>
      <c r="C546" s="5">
        <f>'sursa 02'!C467</f>
        <v>0</v>
      </c>
      <c r="D546" s="5">
        <f>'sursa 02'!D467</f>
        <v>0</v>
      </c>
      <c r="E546" s="5">
        <f>'sursa 02'!E467</f>
        <v>0</v>
      </c>
      <c r="F546" s="5">
        <f>'sursa 02'!F467</f>
        <v>0</v>
      </c>
    </row>
    <row r="547" spans="1:6" ht="52.5">
      <c r="A547" s="7" t="s">
        <v>210</v>
      </c>
      <c r="B547" s="20">
        <v>4808</v>
      </c>
      <c r="C547" s="5">
        <f aca="true" t="shared" si="95" ref="C547:F548">C548</f>
        <v>0</v>
      </c>
      <c r="D547" s="5">
        <f t="shared" si="95"/>
        <v>582000</v>
      </c>
      <c r="E547" s="5">
        <f t="shared" si="95"/>
        <v>0</v>
      </c>
      <c r="F547" s="5">
        <f t="shared" si="95"/>
        <v>582000</v>
      </c>
    </row>
    <row r="548" spans="1:6" ht="26.25">
      <c r="A548" s="7" t="s">
        <v>419</v>
      </c>
      <c r="B548" s="20">
        <v>4800831</v>
      </c>
      <c r="C548" s="5">
        <f t="shared" si="95"/>
        <v>0</v>
      </c>
      <c r="D548" s="5">
        <f t="shared" si="95"/>
        <v>582000</v>
      </c>
      <c r="E548" s="5">
        <f t="shared" si="95"/>
        <v>0</v>
      </c>
      <c r="F548" s="5">
        <f t="shared" si="95"/>
        <v>582000</v>
      </c>
    </row>
    <row r="549" spans="1:6" ht="12.75">
      <c r="A549" s="7" t="s">
        <v>410</v>
      </c>
      <c r="B549" s="20">
        <v>480083103</v>
      </c>
      <c r="C549" s="5">
        <f>'sursa 08'!C28</f>
        <v>0</v>
      </c>
      <c r="D549" s="5">
        <f>'sursa 08'!D28</f>
        <v>582000</v>
      </c>
      <c r="E549" s="5">
        <f>'sursa 08'!E28</f>
        <v>0</v>
      </c>
      <c r="F549" s="5">
        <f>'sursa 08'!F28</f>
        <v>582000</v>
      </c>
    </row>
    <row r="550" spans="1:7" ht="26.25">
      <c r="A550" s="7" t="s">
        <v>348</v>
      </c>
      <c r="B550" s="4" t="s">
        <v>220</v>
      </c>
      <c r="C550" s="5">
        <f>C552+C566+C577+C585+C591+C612+C630+C649+C654+C665+C684</f>
        <v>0</v>
      </c>
      <c r="D550" s="5">
        <f>D552+D566+D577+D585+D591+D612+D630+D649+D654+D665+D684</f>
        <v>226125000</v>
      </c>
      <c r="E550" s="5">
        <f>E552+E566+E577+E585+E591+E612+E630+E649+E654+E665+E684</f>
        <v>98000</v>
      </c>
      <c r="F550" s="5">
        <f>F552+F566+F577+F585+F591+F612+F630+F649+F654+F665+F684</f>
        <v>226223000</v>
      </c>
      <c r="G550" s="12"/>
    </row>
    <row r="551" spans="1:6" ht="12.75">
      <c r="A551" s="7" t="s">
        <v>349</v>
      </c>
      <c r="B551" s="4" t="s">
        <v>303</v>
      </c>
      <c r="C551" s="5">
        <f>C552+C566</f>
        <v>0</v>
      </c>
      <c r="D551" s="5">
        <f>D552+D566</f>
        <v>3157000</v>
      </c>
      <c r="E551" s="5">
        <f>E552+E566</f>
        <v>0</v>
      </c>
      <c r="F551" s="5">
        <f>F552+F566</f>
        <v>3157000</v>
      </c>
    </row>
    <row r="552" spans="1:6" ht="12.75">
      <c r="A552" s="7" t="s">
        <v>304</v>
      </c>
      <c r="B552" s="4" t="s">
        <v>278</v>
      </c>
      <c r="C552" s="5">
        <f>C553</f>
        <v>0</v>
      </c>
      <c r="D552" s="5">
        <f>D553</f>
        <v>2647000</v>
      </c>
      <c r="E552" s="5">
        <f>E553</f>
        <v>0</v>
      </c>
      <c r="F552" s="5">
        <f>F553</f>
        <v>2647000</v>
      </c>
    </row>
    <row r="553" spans="1:6" ht="26.25">
      <c r="A553" s="7" t="s">
        <v>274</v>
      </c>
      <c r="B553" s="4" t="s">
        <v>89</v>
      </c>
      <c r="C553" s="5">
        <f>C554+C562</f>
        <v>0</v>
      </c>
      <c r="D553" s="5">
        <f>D554+D562</f>
        <v>2647000</v>
      </c>
      <c r="E553" s="5">
        <f>E554+E562</f>
        <v>0</v>
      </c>
      <c r="F553" s="5">
        <f>F554+F562</f>
        <v>2647000</v>
      </c>
    </row>
    <row r="554" spans="1:6" ht="39">
      <c r="A554" s="7" t="s">
        <v>90</v>
      </c>
      <c r="B554" s="4" t="s">
        <v>91</v>
      </c>
      <c r="C554" s="5">
        <f>C555+C558</f>
        <v>0</v>
      </c>
      <c r="D554" s="5">
        <f>D555+D558</f>
        <v>1882000</v>
      </c>
      <c r="E554" s="5">
        <f>E555+E558</f>
        <v>0</v>
      </c>
      <c r="F554" s="5">
        <f>F555+F558</f>
        <v>1882000</v>
      </c>
    </row>
    <row r="555" spans="1:6" ht="26.25">
      <c r="A555" s="7" t="s">
        <v>92</v>
      </c>
      <c r="B555" s="4" t="s">
        <v>93</v>
      </c>
      <c r="C555" s="5">
        <f>C556+C557</f>
        <v>0</v>
      </c>
      <c r="D555" s="5">
        <f>D556+D557</f>
        <v>0</v>
      </c>
      <c r="E555" s="5">
        <f>E556+E557</f>
        <v>0</v>
      </c>
      <c r="F555" s="5">
        <f>F556+F557</f>
        <v>0</v>
      </c>
    </row>
    <row r="556" spans="1:6" ht="12.75">
      <c r="A556" s="7" t="s">
        <v>94</v>
      </c>
      <c r="B556" s="4" t="s">
        <v>95</v>
      </c>
      <c r="C556" s="5">
        <f>'sursa 02'!C474</f>
        <v>0</v>
      </c>
      <c r="D556" s="5">
        <f>'sursa 02'!D474</f>
        <v>0</v>
      </c>
      <c r="E556" s="5">
        <f>'sursa 02'!E474</f>
        <v>0</v>
      </c>
      <c r="F556" s="5">
        <f>'sursa 02'!F474</f>
        <v>0</v>
      </c>
    </row>
    <row r="557" spans="1:6" ht="12.75">
      <c r="A557" s="7" t="s">
        <v>96</v>
      </c>
      <c r="B557" s="4" t="s">
        <v>97</v>
      </c>
      <c r="C557" s="5">
        <f>'sursa 02'!C475</f>
        <v>0</v>
      </c>
      <c r="D557" s="5">
        <f>'sursa 02'!D475</f>
        <v>0</v>
      </c>
      <c r="E557" s="5">
        <f>'sursa 02'!E475</f>
        <v>0</v>
      </c>
      <c r="F557" s="5">
        <f>'sursa 02'!F475</f>
        <v>0</v>
      </c>
    </row>
    <row r="558" spans="1:6" ht="26.25">
      <c r="A558" s="7" t="s">
        <v>298</v>
      </c>
      <c r="B558" s="4" t="s">
        <v>299</v>
      </c>
      <c r="C558" s="5">
        <f>C559+C560+C561</f>
        <v>0</v>
      </c>
      <c r="D558" s="5">
        <f>D559+D560+D561</f>
        <v>1882000</v>
      </c>
      <c r="E558" s="5">
        <f>E559+E560+E561</f>
        <v>0</v>
      </c>
      <c r="F558" s="5">
        <f>F559+F560+F561</f>
        <v>1882000</v>
      </c>
    </row>
    <row r="559" spans="1:6" ht="12.75">
      <c r="A559" s="7" t="s">
        <v>94</v>
      </c>
      <c r="B559" s="4" t="s">
        <v>300</v>
      </c>
      <c r="C559" s="5">
        <f>'sursa 02'!C477</f>
        <v>0</v>
      </c>
      <c r="D559" s="5">
        <f>'sursa 02'!D477</f>
        <v>279000</v>
      </c>
      <c r="E559" s="5">
        <f>'sursa 02'!E477</f>
        <v>0</v>
      </c>
      <c r="F559" s="5">
        <f>'sursa 02'!F477</f>
        <v>279000</v>
      </c>
    </row>
    <row r="560" spans="1:6" ht="12.75">
      <c r="A560" s="7" t="s">
        <v>96</v>
      </c>
      <c r="B560" s="4" t="s">
        <v>301</v>
      </c>
      <c r="C560" s="5">
        <f>'sursa 02'!C478</f>
        <v>0</v>
      </c>
      <c r="D560" s="5">
        <f>'sursa 02'!D478</f>
        <v>1581000</v>
      </c>
      <c r="E560" s="5">
        <f>'sursa 02'!E478</f>
        <v>0</v>
      </c>
      <c r="F560" s="5">
        <f>'sursa 02'!F478</f>
        <v>1581000</v>
      </c>
    </row>
    <row r="561" spans="1:6" ht="12.75">
      <c r="A561" s="7" t="s">
        <v>295</v>
      </c>
      <c r="B561" s="4" t="s">
        <v>397</v>
      </c>
      <c r="C561" s="5">
        <f>'sursa 02'!C479</f>
        <v>0</v>
      </c>
      <c r="D561" s="5">
        <f>'sursa 02'!D479</f>
        <v>22000</v>
      </c>
      <c r="E561" s="5">
        <f>'sursa 02'!E479</f>
        <v>0</v>
      </c>
      <c r="F561" s="5">
        <f>'sursa 02'!F479</f>
        <v>22000</v>
      </c>
    </row>
    <row r="562" spans="1:6" ht="12.75">
      <c r="A562" s="7" t="s">
        <v>98</v>
      </c>
      <c r="B562" s="4" t="s">
        <v>99</v>
      </c>
      <c r="C562" s="5">
        <f aca="true" t="shared" si="96" ref="C562:F564">C563</f>
        <v>0</v>
      </c>
      <c r="D562" s="5">
        <f t="shared" si="96"/>
        <v>765000</v>
      </c>
      <c r="E562" s="5">
        <f t="shared" si="96"/>
        <v>0</v>
      </c>
      <c r="F562" s="5">
        <f t="shared" si="96"/>
        <v>765000</v>
      </c>
    </row>
    <row r="563" spans="1:6" ht="12.75">
      <c r="A563" s="7" t="s">
        <v>100</v>
      </c>
      <c r="B563" s="4" t="s">
        <v>101</v>
      </c>
      <c r="C563" s="5">
        <f t="shared" si="96"/>
        <v>0</v>
      </c>
      <c r="D563" s="5">
        <f t="shared" si="96"/>
        <v>765000</v>
      </c>
      <c r="E563" s="5">
        <f t="shared" si="96"/>
        <v>0</v>
      </c>
      <c r="F563" s="5">
        <f t="shared" si="96"/>
        <v>765000</v>
      </c>
    </row>
    <row r="564" spans="1:6" ht="12.75">
      <c r="A564" s="7" t="s">
        <v>102</v>
      </c>
      <c r="B564" s="4" t="s">
        <v>103</v>
      </c>
      <c r="C564" s="5">
        <f t="shared" si="96"/>
        <v>0</v>
      </c>
      <c r="D564" s="5">
        <f t="shared" si="96"/>
        <v>765000</v>
      </c>
      <c r="E564" s="5">
        <f t="shared" si="96"/>
        <v>0</v>
      </c>
      <c r="F564" s="5">
        <f t="shared" si="96"/>
        <v>765000</v>
      </c>
    </row>
    <row r="565" spans="1:6" ht="12.75">
      <c r="A565" s="7" t="s">
        <v>110</v>
      </c>
      <c r="B565" s="4" t="s">
        <v>111</v>
      </c>
      <c r="C565" s="5">
        <f>'sursa 02'!C483</f>
        <v>0</v>
      </c>
      <c r="D565" s="5">
        <f>'sursa 02'!D483</f>
        <v>765000</v>
      </c>
      <c r="E565" s="5">
        <f>'sursa 02'!E483</f>
        <v>0</v>
      </c>
      <c r="F565" s="5">
        <f>'sursa 02'!F483</f>
        <v>765000</v>
      </c>
    </row>
    <row r="566" spans="1:6" ht="26.25">
      <c r="A566" s="7" t="s">
        <v>305</v>
      </c>
      <c r="B566" s="4" t="s">
        <v>306</v>
      </c>
      <c r="C566" s="5">
        <f>C567</f>
        <v>0</v>
      </c>
      <c r="D566" s="5">
        <f>D567</f>
        <v>510000</v>
      </c>
      <c r="E566" s="5">
        <f>E567</f>
        <v>0</v>
      </c>
      <c r="F566" s="5">
        <f>F567</f>
        <v>510000</v>
      </c>
    </row>
    <row r="567" spans="1:6" ht="26.25">
      <c r="A567" s="7" t="s">
        <v>274</v>
      </c>
      <c r="B567" s="4" t="s">
        <v>89</v>
      </c>
      <c r="C567" s="5">
        <f>C568+C571</f>
        <v>0</v>
      </c>
      <c r="D567" s="5">
        <f>D568+D571</f>
        <v>510000</v>
      </c>
      <c r="E567" s="5">
        <f>E568+E571</f>
        <v>0</v>
      </c>
      <c r="F567" s="5">
        <f>F568+F571</f>
        <v>510000</v>
      </c>
    </row>
    <row r="568" spans="1:6" ht="26.25">
      <c r="A568" s="7" t="s">
        <v>275</v>
      </c>
      <c r="B568" s="4" t="s">
        <v>276</v>
      </c>
      <c r="C568" s="5">
        <f aca="true" t="shared" si="97" ref="C568:F569">C569</f>
        <v>0</v>
      </c>
      <c r="D568" s="5">
        <f t="shared" si="97"/>
        <v>0</v>
      </c>
      <c r="E568" s="5">
        <f t="shared" si="97"/>
        <v>0</v>
      </c>
      <c r="F568" s="5">
        <f t="shared" si="97"/>
        <v>0</v>
      </c>
    </row>
    <row r="569" spans="1:6" ht="12.75">
      <c r="A569" s="7" t="s">
        <v>277</v>
      </c>
      <c r="B569" s="4" t="s">
        <v>278</v>
      </c>
      <c r="C569" s="5">
        <f t="shared" si="97"/>
        <v>0</v>
      </c>
      <c r="D569" s="5">
        <f t="shared" si="97"/>
        <v>0</v>
      </c>
      <c r="E569" s="5">
        <f t="shared" si="97"/>
        <v>0</v>
      </c>
      <c r="F569" s="5">
        <f t="shared" si="97"/>
        <v>0</v>
      </c>
    </row>
    <row r="570" spans="1:6" ht="12.75">
      <c r="A570" s="7" t="s">
        <v>281</v>
      </c>
      <c r="B570" s="4" t="s">
        <v>282</v>
      </c>
      <c r="C570" s="5"/>
      <c r="D570" s="5"/>
      <c r="E570" s="5"/>
      <c r="F570" s="5"/>
    </row>
    <row r="571" spans="1:6" ht="12.75">
      <c r="A571" s="7" t="s">
        <v>98</v>
      </c>
      <c r="B571" s="4" t="s">
        <v>99</v>
      </c>
      <c r="C571" s="5">
        <f aca="true" t="shared" si="98" ref="C571:F572">C572</f>
        <v>0</v>
      </c>
      <c r="D571" s="5">
        <f t="shared" si="98"/>
        <v>510000</v>
      </c>
      <c r="E571" s="5">
        <f t="shared" si="98"/>
        <v>0</v>
      </c>
      <c r="F571" s="5">
        <f t="shared" si="98"/>
        <v>510000</v>
      </c>
    </row>
    <row r="572" spans="1:6" ht="12.75">
      <c r="A572" s="7" t="s">
        <v>100</v>
      </c>
      <c r="B572" s="4" t="s">
        <v>101</v>
      </c>
      <c r="C572" s="5">
        <f t="shared" si="98"/>
        <v>0</v>
      </c>
      <c r="D572" s="5">
        <f t="shared" si="98"/>
        <v>510000</v>
      </c>
      <c r="E572" s="5">
        <f t="shared" si="98"/>
        <v>0</v>
      </c>
      <c r="F572" s="5">
        <f t="shared" si="98"/>
        <v>510000</v>
      </c>
    </row>
    <row r="573" spans="1:6" ht="12.75">
      <c r="A573" s="7" t="s">
        <v>102</v>
      </c>
      <c r="B573" s="4" t="s">
        <v>103</v>
      </c>
      <c r="C573" s="5">
        <f>C574+C575</f>
        <v>0</v>
      </c>
      <c r="D573" s="5">
        <f>D574+D575</f>
        <v>510000</v>
      </c>
      <c r="E573" s="5">
        <f>E574+E575</f>
        <v>0</v>
      </c>
      <c r="F573" s="5">
        <f>F574+F575</f>
        <v>510000</v>
      </c>
    </row>
    <row r="574" spans="1:7" ht="12.75">
      <c r="A574" s="7" t="s">
        <v>106</v>
      </c>
      <c r="B574" s="4" t="s">
        <v>107</v>
      </c>
      <c r="C574" s="5">
        <f>'sursa 10'!C189</f>
        <v>0</v>
      </c>
      <c r="D574" s="5">
        <f>'sursa 10'!D189</f>
        <v>150000</v>
      </c>
      <c r="E574" s="5">
        <f>'sursa 10'!E189</f>
        <v>0</v>
      </c>
      <c r="F574" s="5">
        <f>'sursa 10'!F189</f>
        <v>150000</v>
      </c>
      <c r="G574" s="12"/>
    </row>
    <row r="575" spans="1:7" ht="12.75">
      <c r="A575" s="7" t="s">
        <v>110</v>
      </c>
      <c r="B575" s="4" t="s">
        <v>111</v>
      </c>
      <c r="C575" s="5">
        <f>'sursa 10'!C190+'sursa 02'!C492</f>
        <v>0</v>
      </c>
      <c r="D575" s="5">
        <f>'sursa 10'!D190+'sursa 02'!D492</f>
        <v>360000</v>
      </c>
      <c r="E575" s="5">
        <f>'sursa 10'!E190+'sursa 02'!E492</f>
        <v>0</v>
      </c>
      <c r="F575" s="5">
        <f>'sursa 10'!F190+'sursa 02'!F492</f>
        <v>360000</v>
      </c>
      <c r="G575" s="12"/>
    </row>
    <row r="576" spans="1:6" ht="26.25">
      <c r="A576" s="7" t="s">
        <v>309</v>
      </c>
      <c r="B576" s="4" t="s">
        <v>310</v>
      </c>
      <c r="C576" s="5">
        <f aca="true" t="shared" si="99" ref="C576:F580">C577</f>
        <v>0</v>
      </c>
      <c r="D576" s="5">
        <f t="shared" si="99"/>
        <v>34000</v>
      </c>
      <c r="E576" s="5">
        <f t="shared" si="99"/>
        <v>0</v>
      </c>
      <c r="F576" s="5">
        <f t="shared" si="99"/>
        <v>34000</v>
      </c>
    </row>
    <row r="577" spans="1:6" ht="12.75">
      <c r="A577" s="7" t="s">
        <v>311</v>
      </c>
      <c r="B577" s="4" t="s">
        <v>312</v>
      </c>
      <c r="C577" s="5">
        <f t="shared" si="99"/>
        <v>0</v>
      </c>
      <c r="D577" s="5">
        <f t="shared" si="99"/>
        <v>34000</v>
      </c>
      <c r="E577" s="5">
        <f t="shared" si="99"/>
        <v>0</v>
      </c>
      <c r="F577" s="5">
        <f t="shared" si="99"/>
        <v>34000</v>
      </c>
    </row>
    <row r="578" spans="1:6" ht="26.25">
      <c r="A578" s="7" t="s">
        <v>274</v>
      </c>
      <c r="B578" s="4" t="s">
        <v>89</v>
      </c>
      <c r="C578" s="5">
        <f t="shared" si="99"/>
        <v>0</v>
      </c>
      <c r="D578" s="5">
        <f t="shared" si="99"/>
        <v>34000</v>
      </c>
      <c r="E578" s="5">
        <f t="shared" si="99"/>
        <v>0</v>
      </c>
      <c r="F578" s="5">
        <f t="shared" si="99"/>
        <v>34000</v>
      </c>
    </row>
    <row r="579" spans="1:6" ht="12.75">
      <c r="A579" s="7" t="s">
        <v>98</v>
      </c>
      <c r="B579" s="4" t="s">
        <v>99</v>
      </c>
      <c r="C579" s="5">
        <f t="shared" si="99"/>
        <v>0</v>
      </c>
      <c r="D579" s="5">
        <f t="shared" si="99"/>
        <v>34000</v>
      </c>
      <c r="E579" s="5">
        <f t="shared" si="99"/>
        <v>0</v>
      </c>
      <c r="F579" s="5">
        <f t="shared" si="99"/>
        <v>34000</v>
      </c>
    </row>
    <row r="580" spans="1:6" ht="12.75">
      <c r="A580" s="7" t="s">
        <v>100</v>
      </c>
      <c r="B580" s="4" t="s">
        <v>101</v>
      </c>
      <c r="C580" s="5">
        <f t="shared" si="99"/>
        <v>0</v>
      </c>
      <c r="D580" s="5">
        <f t="shared" si="99"/>
        <v>34000</v>
      </c>
      <c r="E580" s="5">
        <f t="shared" si="99"/>
        <v>0</v>
      </c>
      <c r="F580" s="5">
        <f t="shared" si="99"/>
        <v>34000</v>
      </c>
    </row>
    <row r="581" spans="1:6" ht="12.75">
      <c r="A581" s="7" t="s">
        <v>102</v>
      </c>
      <c r="B581" s="4" t="s">
        <v>103</v>
      </c>
      <c r="C581" s="5">
        <f>C583+C582</f>
        <v>0</v>
      </c>
      <c r="D581" s="5">
        <f>D583+D582</f>
        <v>34000</v>
      </c>
      <c r="E581" s="5">
        <f>E583+E582</f>
        <v>0</v>
      </c>
      <c r="F581" s="5">
        <f>F583+F582</f>
        <v>34000</v>
      </c>
    </row>
    <row r="582" spans="1:6" ht="12.75">
      <c r="A582" s="7" t="s">
        <v>106</v>
      </c>
      <c r="B582" s="4" t="s">
        <v>107</v>
      </c>
      <c r="C582" s="5">
        <f>'sursa 02'!C499</f>
        <v>0</v>
      </c>
      <c r="D582" s="5">
        <f>'sursa 02'!D499</f>
        <v>0</v>
      </c>
      <c r="E582" s="5">
        <f>'sursa 02'!E499</f>
        <v>0</v>
      </c>
      <c r="F582" s="5">
        <f>'sursa 02'!F499</f>
        <v>0</v>
      </c>
    </row>
    <row r="583" spans="1:6" ht="12.75">
      <c r="A583" s="7" t="s">
        <v>110</v>
      </c>
      <c r="B583" s="4" t="s">
        <v>111</v>
      </c>
      <c r="C583" s="5">
        <f>'sursa 02'!C500</f>
        <v>0</v>
      </c>
      <c r="D583" s="5">
        <f>'sursa 02'!D500</f>
        <v>34000</v>
      </c>
      <c r="E583" s="5">
        <f>'sursa 02'!E500</f>
        <v>0</v>
      </c>
      <c r="F583" s="5">
        <f>'sursa 02'!F500</f>
        <v>34000</v>
      </c>
    </row>
    <row r="584" spans="1:6" ht="26.25">
      <c r="A584" s="7" t="s">
        <v>350</v>
      </c>
      <c r="B584" s="4" t="s">
        <v>314</v>
      </c>
      <c r="C584" s="5">
        <f>C585+C591+C612+C630</f>
        <v>0</v>
      </c>
      <c r="D584" s="5">
        <f>D585+D591+D612+D630</f>
        <v>73413000</v>
      </c>
      <c r="E584" s="5">
        <f>E585+E591+E612+E630</f>
        <v>98000</v>
      </c>
      <c r="F584" s="5">
        <f>F585+F591+F612+F630</f>
        <v>73511000</v>
      </c>
    </row>
    <row r="585" spans="1:6" ht="26.25">
      <c r="A585" s="7" t="s">
        <v>351</v>
      </c>
      <c r="B585" s="4" t="s">
        <v>316</v>
      </c>
      <c r="C585" s="5">
        <f aca="true" t="shared" si="100" ref="C585:F589">C586</f>
        <v>0</v>
      </c>
      <c r="D585" s="5">
        <f t="shared" si="100"/>
        <v>0</v>
      </c>
      <c r="E585" s="5">
        <f t="shared" si="100"/>
        <v>0</v>
      </c>
      <c r="F585" s="5">
        <f t="shared" si="100"/>
        <v>0</v>
      </c>
    </row>
    <row r="586" spans="1:6" ht="26.25">
      <c r="A586" s="7" t="s">
        <v>274</v>
      </c>
      <c r="B586" s="4" t="s">
        <v>89</v>
      </c>
      <c r="C586" s="5">
        <f t="shared" si="100"/>
        <v>0</v>
      </c>
      <c r="D586" s="5">
        <f t="shared" si="100"/>
        <v>0</v>
      </c>
      <c r="E586" s="5">
        <f t="shared" si="100"/>
        <v>0</v>
      </c>
      <c r="F586" s="5">
        <f t="shared" si="100"/>
        <v>0</v>
      </c>
    </row>
    <row r="587" spans="1:6" ht="12.75">
      <c r="A587" s="7" t="s">
        <v>98</v>
      </c>
      <c r="B587" s="4" t="s">
        <v>99</v>
      </c>
      <c r="C587" s="5">
        <f t="shared" si="100"/>
        <v>0</v>
      </c>
      <c r="D587" s="5">
        <f t="shared" si="100"/>
        <v>0</v>
      </c>
      <c r="E587" s="5">
        <f t="shared" si="100"/>
        <v>0</v>
      </c>
      <c r="F587" s="5">
        <f t="shared" si="100"/>
        <v>0</v>
      </c>
    </row>
    <row r="588" spans="1:6" ht="12.75">
      <c r="A588" s="7" t="s">
        <v>100</v>
      </c>
      <c r="B588" s="4" t="s">
        <v>101</v>
      </c>
      <c r="C588" s="5">
        <f t="shared" si="100"/>
        <v>0</v>
      </c>
      <c r="D588" s="5">
        <f t="shared" si="100"/>
        <v>0</v>
      </c>
      <c r="E588" s="5">
        <f t="shared" si="100"/>
        <v>0</v>
      </c>
      <c r="F588" s="5">
        <f t="shared" si="100"/>
        <v>0</v>
      </c>
    </row>
    <row r="589" spans="1:6" ht="12.75">
      <c r="A589" s="7" t="s">
        <v>102</v>
      </c>
      <c r="B589" s="4" t="s">
        <v>103</v>
      </c>
      <c r="C589" s="5">
        <f t="shared" si="100"/>
        <v>0</v>
      </c>
      <c r="D589" s="5">
        <f t="shared" si="100"/>
        <v>0</v>
      </c>
      <c r="E589" s="5">
        <f t="shared" si="100"/>
        <v>0</v>
      </c>
      <c r="F589" s="5">
        <f t="shared" si="100"/>
        <v>0</v>
      </c>
    </row>
    <row r="590" spans="1:6" ht="12.75">
      <c r="A590" s="7" t="s">
        <v>110</v>
      </c>
      <c r="B590" s="4" t="s">
        <v>111</v>
      </c>
      <c r="C590" s="5">
        <f>'sursa 02'!C507</f>
        <v>0</v>
      </c>
      <c r="D590" s="5">
        <f>'sursa 02'!D507</f>
        <v>0</v>
      </c>
      <c r="E590" s="5">
        <f>'sursa 02'!E507</f>
        <v>0</v>
      </c>
      <c r="F590" s="5">
        <f>'sursa 02'!F507</f>
        <v>0</v>
      </c>
    </row>
    <row r="591" spans="1:8" ht="12.75">
      <c r="A591" s="7" t="s">
        <v>317</v>
      </c>
      <c r="B591" s="4" t="s">
        <v>318</v>
      </c>
      <c r="C591" s="5">
        <f>C592</f>
        <v>0</v>
      </c>
      <c r="D591" s="5">
        <f>D592</f>
        <v>57360000</v>
      </c>
      <c r="E591" s="5">
        <f>E592</f>
        <v>98000</v>
      </c>
      <c r="F591" s="5">
        <f>F592</f>
        <v>57458000</v>
      </c>
      <c r="G591" s="12"/>
      <c r="H591" s="12"/>
    </row>
    <row r="592" spans="1:6" ht="26.25">
      <c r="A592" s="7" t="s">
        <v>274</v>
      </c>
      <c r="B592" s="4" t="s">
        <v>89</v>
      </c>
      <c r="C592" s="5">
        <f>C593+C597+C604+C600</f>
        <v>0</v>
      </c>
      <c r="D592" s="5">
        <f>D593+D597+D604+D600</f>
        <v>57360000</v>
      </c>
      <c r="E592" s="5">
        <f>E593+E597+E604+E600</f>
        <v>98000</v>
      </c>
      <c r="F592" s="5">
        <f>F593+F597+F604+F600</f>
        <v>57458000</v>
      </c>
    </row>
    <row r="593" spans="1:6" ht="26.25">
      <c r="A593" s="7" t="s">
        <v>275</v>
      </c>
      <c r="B593" s="4" t="s">
        <v>276</v>
      </c>
      <c r="C593" s="5">
        <f>C594</f>
        <v>0</v>
      </c>
      <c r="D593" s="5">
        <f>D594</f>
        <v>104000</v>
      </c>
      <c r="E593" s="5">
        <f>E594</f>
        <v>0</v>
      </c>
      <c r="F593" s="5">
        <f>F594</f>
        <v>104000</v>
      </c>
    </row>
    <row r="594" spans="1:6" ht="12.75">
      <c r="A594" s="7" t="s">
        <v>277</v>
      </c>
      <c r="B594" s="4" t="s">
        <v>278</v>
      </c>
      <c r="C594" s="5">
        <f>C595+C596</f>
        <v>0</v>
      </c>
      <c r="D594" s="5">
        <f>D595+D596</f>
        <v>104000</v>
      </c>
      <c r="E594" s="5">
        <f>E595+E596</f>
        <v>0</v>
      </c>
      <c r="F594" s="5">
        <f>F595+F596</f>
        <v>104000</v>
      </c>
    </row>
    <row r="595" spans="1:6" ht="26.25">
      <c r="A595" s="7" t="s">
        <v>279</v>
      </c>
      <c r="B595" s="4" t="s">
        <v>280</v>
      </c>
      <c r="C595" s="5"/>
      <c r="D595" s="5"/>
      <c r="E595" s="5"/>
      <c r="F595" s="5"/>
    </row>
    <row r="596" spans="1:6" ht="12.75">
      <c r="A596" s="7" t="s">
        <v>281</v>
      </c>
      <c r="B596" s="4" t="s">
        <v>282</v>
      </c>
      <c r="C596" s="5">
        <f>'sursa 02'!C513</f>
        <v>0</v>
      </c>
      <c r="D596" s="5">
        <f>'sursa 02'!D513</f>
        <v>104000</v>
      </c>
      <c r="E596" s="5">
        <f>'sursa 02'!E513</f>
        <v>0</v>
      </c>
      <c r="F596" s="5">
        <f>'sursa 02'!F513</f>
        <v>104000</v>
      </c>
    </row>
    <row r="597" spans="1:6" ht="12.75">
      <c r="A597" s="7" t="s">
        <v>283</v>
      </c>
      <c r="B597" s="4" t="s">
        <v>284</v>
      </c>
      <c r="C597" s="5">
        <f aca="true" t="shared" si="101" ref="C597:F598">C598</f>
        <v>0</v>
      </c>
      <c r="D597" s="5">
        <f t="shared" si="101"/>
        <v>0</v>
      </c>
      <c r="E597" s="5">
        <f t="shared" si="101"/>
        <v>0</v>
      </c>
      <c r="F597" s="5">
        <f t="shared" si="101"/>
        <v>0</v>
      </c>
    </row>
    <row r="598" spans="1:6" ht="39">
      <c r="A598" s="7" t="s">
        <v>285</v>
      </c>
      <c r="B598" s="4" t="s">
        <v>286</v>
      </c>
      <c r="C598" s="5">
        <f t="shared" si="101"/>
        <v>0</v>
      </c>
      <c r="D598" s="5">
        <f t="shared" si="101"/>
        <v>0</v>
      </c>
      <c r="E598" s="5">
        <f t="shared" si="101"/>
        <v>0</v>
      </c>
      <c r="F598" s="5">
        <f t="shared" si="101"/>
        <v>0</v>
      </c>
    </row>
    <row r="599" spans="1:6" ht="12.75">
      <c r="A599" s="7" t="s">
        <v>287</v>
      </c>
      <c r="B599" s="4" t="s">
        <v>288</v>
      </c>
      <c r="C599" s="5">
        <f>'sursa 02'!C516</f>
        <v>0</v>
      </c>
      <c r="D599" s="5">
        <f>'sursa 02'!D516</f>
        <v>0</v>
      </c>
      <c r="E599" s="5">
        <f>'sursa 02'!E516</f>
        <v>0</v>
      </c>
      <c r="F599" s="5">
        <f>'sursa 02'!F516</f>
        <v>0</v>
      </c>
    </row>
    <row r="600" spans="1:6" ht="39">
      <c r="A600" s="7" t="s">
        <v>90</v>
      </c>
      <c r="B600" s="4" t="s">
        <v>91</v>
      </c>
      <c r="C600" s="5">
        <f>C601</f>
        <v>0</v>
      </c>
      <c r="D600" s="5">
        <f>D601</f>
        <v>46066000</v>
      </c>
      <c r="E600" s="5">
        <f>E601</f>
        <v>0</v>
      </c>
      <c r="F600" s="5">
        <f>F601</f>
        <v>46066000</v>
      </c>
    </row>
    <row r="601" spans="1:6" ht="26.25">
      <c r="A601" s="7" t="s">
        <v>92</v>
      </c>
      <c r="B601" s="4" t="s">
        <v>93</v>
      </c>
      <c r="C601" s="5">
        <f>C602+C603</f>
        <v>0</v>
      </c>
      <c r="D601" s="5">
        <f>D602+D603</f>
        <v>46066000</v>
      </c>
      <c r="E601" s="5">
        <f>E602+E603</f>
        <v>0</v>
      </c>
      <c r="F601" s="5">
        <f>F602+F603</f>
        <v>46066000</v>
      </c>
    </row>
    <row r="602" spans="1:6" ht="12.75">
      <c r="A602" s="7" t="s">
        <v>94</v>
      </c>
      <c r="B602" s="4" t="s">
        <v>95</v>
      </c>
      <c r="C602" s="5">
        <f>'sursa 10'!C196</f>
        <v>0</v>
      </c>
      <c r="D602" s="5">
        <f>'sursa 10'!D196</f>
        <v>0</v>
      </c>
      <c r="E602" s="5">
        <f>'sursa 10'!E196</f>
        <v>2500000</v>
      </c>
      <c r="F602" s="5">
        <f>'sursa 10'!F196</f>
        <v>2500000</v>
      </c>
    </row>
    <row r="603" spans="1:6" ht="12.75">
      <c r="A603" s="7" t="s">
        <v>96</v>
      </c>
      <c r="B603" s="4" t="s">
        <v>97</v>
      </c>
      <c r="C603" s="5">
        <f>'sursa 10'!C197</f>
        <v>0</v>
      </c>
      <c r="D603" s="5">
        <f>'sursa 10'!D197</f>
        <v>46066000</v>
      </c>
      <c r="E603" s="5">
        <f>'sursa 10'!E197</f>
        <v>-2500000</v>
      </c>
      <c r="F603" s="5">
        <f>'sursa 10'!F197</f>
        <v>43566000</v>
      </c>
    </row>
    <row r="604" spans="1:6" ht="12.75">
      <c r="A604" s="7" t="s">
        <v>98</v>
      </c>
      <c r="B604" s="4" t="s">
        <v>99</v>
      </c>
      <c r="C604" s="5">
        <f>C605+C611</f>
        <v>0</v>
      </c>
      <c r="D604" s="5">
        <f>D605+D611</f>
        <v>11190000</v>
      </c>
      <c r="E604" s="5">
        <f>E605+E611</f>
        <v>98000</v>
      </c>
      <c r="F604" s="5">
        <f>F605+F611</f>
        <v>11288000</v>
      </c>
    </row>
    <row r="605" spans="1:6" ht="12.75">
      <c r="A605" s="7" t="s">
        <v>100</v>
      </c>
      <c r="B605" s="4" t="s">
        <v>101</v>
      </c>
      <c r="C605" s="5">
        <f>C606</f>
        <v>0</v>
      </c>
      <c r="D605" s="5">
        <f>D606</f>
        <v>10210000</v>
      </c>
      <c r="E605" s="5">
        <f>E606</f>
        <v>98000</v>
      </c>
      <c r="F605" s="5">
        <f>F606</f>
        <v>10308000</v>
      </c>
    </row>
    <row r="606" spans="1:6" ht="12.75">
      <c r="A606" s="7" t="s">
        <v>102</v>
      </c>
      <c r="B606" s="4" t="s">
        <v>103</v>
      </c>
      <c r="C606" s="5">
        <f>C607+C608+C610+C609</f>
        <v>0</v>
      </c>
      <c r="D606" s="5">
        <f>D607+D608+D610+D609</f>
        <v>10210000</v>
      </c>
      <c r="E606" s="5">
        <f>E607+E608+E610+E609</f>
        <v>98000</v>
      </c>
      <c r="F606" s="5">
        <f>F607+F608+F610+F609</f>
        <v>10308000</v>
      </c>
    </row>
    <row r="607" spans="1:6" ht="14.25">
      <c r="A607" s="7" t="s">
        <v>104</v>
      </c>
      <c r="B607" s="4" t="s">
        <v>105</v>
      </c>
      <c r="C607" s="5">
        <f>'sursa 10'!C201</f>
        <v>0</v>
      </c>
      <c r="D607" s="5">
        <f>'sursa 10'!D201</f>
        <v>2427000</v>
      </c>
      <c r="E607" s="5">
        <f>'sursa 10'!E201</f>
        <v>-30000</v>
      </c>
      <c r="F607" s="5">
        <f>'sursa 10'!F201</f>
        <v>2397000</v>
      </c>
    </row>
    <row r="608" spans="1:6" ht="14.25">
      <c r="A608" s="7" t="s">
        <v>106</v>
      </c>
      <c r="B608" s="4" t="s">
        <v>107</v>
      </c>
      <c r="C608" s="5">
        <f>'sursa 10'!C202</f>
        <v>0</v>
      </c>
      <c r="D608" s="5">
        <f>'sursa 10'!D202</f>
        <v>5688000</v>
      </c>
      <c r="E608" s="5">
        <f>'sursa 10'!E202</f>
        <v>79000</v>
      </c>
      <c r="F608" s="5">
        <f>'sursa 10'!F202</f>
        <v>5767000</v>
      </c>
    </row>
    <row r="609" spans="1:6" ht="14.25">
      <c r="A609" s="7" t="s">
        <v>108</v>
      </c>
      <c r="B609" s="4" t="s">
        <v>109</v>
      </c>
      <c r="C609" s="5">
        <f>'sursa 10'!C203</f>
        <v>0</v>
      </c>
      <c r="D609" s="5">
        <f>'sursa 10'!D203</f>
        <v>480000</v>
      </c>
      <c r="E609" s="5">
        <f>'sursa 10'!E203</f>
        <v>50000</v>
      </c>
      <c r="F609" s="5">
        <f>'sursa 10'!F203</f>
        <v>530000</v>
      </c>
    </row>
    <row r="610" spans="1:6" ht="14.25">
      <c r="A610" s="7" t="s">
        <v>110</v>
      </c>
      <c r="B610" s="4" t="s">
        <v>111</v>
      </c>
      <c r="C610" s="5">
        <f>'sursa 10'!C204</f>
        <v>0</v>
      </c>
      <c r="D610" s="5">
        <f>'sursa 10'!D204</f>
        <v>1615000</v>
      </c>
      <c r="E610" s="5">
        <f>'sursa 10'!E204</f>
        <v>-1000</v>
      </c>
      <c r="F610" s="5">
        <f>'sursa 10'!F204</f>
        <v>1614000</v>
      </c>
    </row>
    <row r="611" spans="1:6" ht="14.25">
      <c r="A611" s="7" t="s">
        <v>112</v>
      </c>
      <c r="B611" s="4" t="s">
        <v>113</v>
      </c>
      <c r="C611" s="5">
        <f>'sursa 10'!C205</f>
        <v>0</v>
      </c>
      <c r="D611" s="5">
        <f>'sursa 10'!D205</f>
        <v>980000</v>
      </c>
      <c r="E611" s="5">
        <f>'sursa 10'!E205</f>
        <v>0</v>
      </c>
      <c r="F611" s="5">
        <f>'sursa 10'!F205</f>
        <v>980000</v>
      </c>
    </row>
    <row r="612" spans="1:6" ht="26.25">
      <c r="A612" s="7" t="s">
        <v>319</v>
      </c>
      <c r="B612" s="4" t="s">
        <v>320</v>
      </c>
      <c r="C612" s="5">
        <f>C613</f>
        <v>0</v>
      </c>
      <c r="D612" s="5">
        <f>D613</f>
        <v>12371000</v>
      </c>
      <c r="E612" s="5">
        <f>E613</f>
        <v>0</v>
      </c>
      <c r="F612" s="5">
        <f>F613</f>
        <v>12371000</v>
      </c>
    </row>
    <row r="613" spans="1:6" ht="26.25">
      <c r="A613" s="7" t="s">
        <v>274</v>
      </c>
      <c r="B613" s="4" t="s">
        <v>89</v>
      </c>
      <c r="C613" s="5">
        <f>C614+C617+C620+C625</f>
        <v>0</v>
      </c>
      <c r="D613" s="5">
        <f>D614+D617+D620+D625</f>
        <v>12371000</v>
      </c>
      <c r="E613" s="5">
        <f>E614+E617+E620+E625</f>
        <v>0</v>
      </c>
      <c r="F613" s="5">
        <f>F614+F617+F620+F625</f>
        <v>12371000</v>
      </c>
    </row>
    <row r="614" spans="1:6" ht="26.25">
      <c r="A614" s="7" t="s">
        <v>275</v>
      </c>
      <c r="B614" s="4" t="s">
        <v>276</v>
      </c>
      <c r="C614" s="5">
        <f aca="true" t="shared" si="102" ref="C614:F615">C615</f>
        <v>0</v>
      </c>
      <c r="D614" s="5">
        <f t="shared" si="102"/>
        <v>0</v>
      </c>
      <c r="E614" s="5">
        <f t="shared" si="102"/>
        <v>0</v>
      </c>
      <c r="F614" s="5">
        <f t="shared" si="102"/>
        <v>0</v>
      </c>
    </row>
    <row r="615" spans="1:6" ht="12.75">
      <c r="A615" s="7" t="s">
        <v>277</v>
      </c>
      <c r="B615" s="4" t="s">
        <v>278</v>
      </c>
      <c r="C615" s="5">
        <f t="shared" si="102"/>
        <v>0</v>
      </c>
      <c r="D615" s="5">
        <f t="shared" si="102"/>
        <v>0</v>
      </c>
      <c r="E615" s="5">
        <f t="shared" si="102"/>
        <v>0</v>
      </c>
      <c r="F615" s="5">
        <f t="shared" si="102"/>
        <v>0</v>
      </c>
    </row>
    <row r="616" spans="1:6" ht="12.75">
      <c r="A616" s="7" t="s">
        <v>281</v>
      </c>
      <c r="B616" s="4" t="s">
        <v>282</v>
      </c>
      <c r="C616" s="5"/>
      <c r="D616" s="5"/>
      <c r="E616" s="5"/>
      <c r="F616" s="5"/>
    </row>
    <row r="617" spans="1:6" ht="52.5">
      <c r="A617" s="7" t="s">
        <v>291</v>
      </c>
      <c r="B617" s="4" t="s">
        <v>292</v>
      </c>
      <c r="C617" s="5">
        <f aca="true" t="shared" si="103" ref="C617:F618">C618</f>
        <v>0</v>
      </c>
      <c r="D617" s="5">
        <f t="shared" si="103"/>
        <v>1949000</v>
      </c>
      <c r="E617" s="5">
        <f t="shared" si="103"/>
        <v>0</v>
      </c>
      <c r="F617" s="5">
        <f t="shared" si="103"/>
        <v>1949000</v>
      </c>
    </row>
    <row r="618" spans="1:6" ht="26.25">
      <c r="A618" s="7" t="s">
        <v>293</v>
      </c>
      <c r="B618" s="4" t="s">
        <v>294</v>
      </c>
      <c r="C618" s="5">
        <f t="shared" si="103"/>
        <v>0</v>
      </c>
      <c r="D618" s="5">
        <f t="shared" si="103"/>
        <v>1949000</v>
      </c>
      <c r="E618" s="5">
        <f t="shared" si="103"/>
        <v>0</v>
      </c>
      <c r="F618" s="5">
        <f t="shared" si="103"/>
        <v>1949000</v>
      </c>
    </row>
    <row r="619" spans="1:6" ht="12.75">
      <c r="A619" s="7" t="s">
        <v>295</v>
      </c>
      <c r="B619" s="4" t="s">
        <v>296</v>
      </c>
      <c r="C619" s="5">
        <f>'sursa 02'!C528</f>
        <v>0</v>
      </c>
      <c r="D619" s="5">
        <f>'sursa 02'!D528</f>
        <v>1949000</v>
      </c>
      <c r="E619" s="5">
        <f>'sursa 02'!E528</f>
        <v>0</v>
      </c>
      <c r="F619" s="5">
        <f>'sursa 02'!F528</f>
        <v>1949000</v>
      </c>
    </row>
    <row r="620" spans="1:6" ht="39">
      <c r="A620" s="7" t="s">
        <v>90</v>
      </c>
      <c r="B620" s="4" t="s">
        <v>91</v>
      </c>
      <c r="C620" s="5">
        <f>C621</f>
        <v>0</v>
      </c>
      <c r="D620" s="5">
        <f>D621</f>
        <v>7819000</v>
      </c>
      <c r="E620" s="5">
        <f>E621</f>
        <v>0</v>
      </c>
      <c r="F620" s="5">
        <f>F621</f>
        <v>7819000</v>
      </c>
    </row>
    <row r="621" spans="1:6" ht="26.25">
      <c r="A621" s="7" t="s">
        <v>92</v>
      </c>
      <c r="B621" s="4" t="s">
        <v>93</v>
      </c>
      <c r="C621" s="5">
        <f>C622+C623+C624</f>
        <v>0</v>
      </c>
      <c r="D621" s="5">
        <f>D622+D623+D624</f>
        <v>7819000</v>
      </c>
      <c r="E621" s="5">
        <f>E622+E623+E624</f>
        <v>0</v>
      </c>
      <c r="F621" s="5">
        <f>F622+F623+F624</f>
        <v>7819000</v>
      </c>
    </row>
    <row r="622" spans="1:6" ht="12.75">
      <c r="A622" s="7" t="s">
        <v>94</v>
      </c>
      <c r="B622" s="4" t="s">
        <v>95</v>
      </c>
      <c r="C622" s="5">
        <f>'sursa 02'!C531</f>
        <v>0</v>
      </c>
      <c r="D622" s="5">
        <f>'sursa 02'!D531</f>
        <v>956000</v>
      </c>
      <c r="E622" s="5">
        <f>'sursa 02'!E531</f>
        <v>0</v>
      </c>
      <c r="F622" s="5">
        <f>'sursa 02'!F531</f>
        <v>956000</v>
      </c>
    </row>
    <row r="623" spans="1:6" ht="12.75">
      <c r="A623" s="7" t="s">
        <v>96</v>
      </c>
      <c r="B623" s="4" t="s">
        <v>97</v>
      </c>
      <c r="C623" s="5">
        <f>'sursa 02'!C532</f>
        <v>0</v>
      </c>
      <c r="D623" s="5">
        <f>'sursa 02'!D532</f>
        <v>5414000</v>
      </c>
      <c r="E623" s="5">
        <f>'sursa 02'!E532</f>
        <v>0</v>
      </c>
      <c r="F623" s="5">
        <f>'sursa 02'!F532</f>
        <v>5414000</v>
      </c>
    </row>
    <row r="624" spans="1:6" ht="12.75">
      <c r="A624" s="7" t="s">
        <v>295</v>
      </c>
      <c r="B624" s="4" t="s">
        <v>297</v>
      </c>
      <c r="C624" s="5">
        <f>'sursa 02'!C533</f>
        <v>0</v>
      </c>
      <c r="D624" s="5">
        <f>'sursa 02'!D533</f>
        <v>1449000</v>
      </c>
      <c r="E624" s="5">
        <f>'sursa 02'!E533</f>
        <v>0</v>
      </c>
      <c r="F624" s="5">
        <f>'sursa 02'!F533</f>
        <v>1449000</v>
      </c>
    </row>
    <row r="625" spans="1:6" ht="12.75">
      <c r="A625" s="7" t="s">
        <v>98</v>
      </c>
      <c r="B625" s="4" t="s">
        <v>99</v>
      </c>
      <c r="C625" s="5">
        <f aca="true" t="shared" si="104" ref="C625:F626">C626</f>
        <v>0</v>
      </c>
      <c r="D625" s="5">
        <f t="shared" si="104"/>
        <v>2603000</v>
      </c>
      <c r="E625" s="5">
        <f t="shared" si="104"/>
        <v>0</v>
      </c>
      <c r="F625" s="5">
        <f t="shared" si="104"/>
        <v>2603000</v>
      </c>
    </row>
    <row r="626" spans="1:6" ht="12.75">
      <c r="A626" s="7" t="s">
        <v>100</v>
      </c>
      <c r="B626" s="4" t="s">
        <v>101</v>
      </c>
      <c r="C626" s="5">
        <f t="shared" si="104"/>
        <v>0</v>
      </c>
      <c r="D626" s="5">
        <f t="shared" si="104"/>
        <v>2603000</v>
      </c>
      <c r="E626" s="5">
        <f t="shared" si="104"/>
        <v>0</v>
      </c>
      <c r="F626" s="5">
        <f t="shared" si="104"/>
        <v>2603000</v>
      </c>
    </row>
    <row r="627" spans="1:6" ht="12.75">
      <c r="A627" s="7" t="s">
        <v>102</v>
      </c>
      <c r="B627" s="4" t="s">
        <v>103</v>
      </c>
      <c r="C627" s="5">
        <f>C629+C628</f>
        <v>0</v>
      </c>
      <c r="D627" s="5">
        <f>D629+D628</f>
        <v>2603000</v>
      </c>
      <c r="E627" s="5">
        <f>E629+E628</f>
        <v>0</v>
      </c>
      <c r="F627" s="5">
        <f>F629+F628</f>
        <v>2603000</v>
      </c>
    </row>
    <row r="628" spans="1:6" ht="12.75">
      <c r="A628" s="7" t="s">
        <v>106</v>
      </c>
      <c r="B628" s="4" t="s">
        <v>107</v>
      </c>
      <c r="C628" s="5">
        <f>'sursa 02'!C537</f>
        <v>0</v>
      </c>
      <c r="D628" s="5">
        <f>'sursa 02'!D537</f>
        <v>80000</v>
      </c>
      <c r="E628" s="5">
        <f>'sursa 02'!E537</f>
        <v>0</v>
      </c>
      <c r="F628" s="5">
        <f>'sursa 02'!F537</f>
        <v>80000</v>
      </c>
    </row>
    <row r="629" spans="1:6" ht="12.75">
      <c r="A629" s="7" t="s">
        <v>110</v>
      </c>
      <c r="B629" s="4" t="s">
        <v>111</v>
      </c>
      <c r="C629" s="5">
        <f>'sursa 02'!C538+'sursa 10'!C211</f>
        <v>0</v>
      </c>
      <c r="D629" s="5">
        <f>'sursa 02'!D538+'sursa 10'!D211</f>
        <v>2523000</v>
      </c>
      <c r="E629" s="5">
        <f>'sursa 02'!E538+'sursa 10'!E211</f>
        <v>0</v>
      </c>
      <c r="F629" s="5">
        <f>'sursa 02'!F538+'sursa 10'!F211</f>
        <v>2523000</v>
      </c>
    </row>
    <row r="630" spans="1:8" ht="39">
      <c r="A630" s="7" t="s">
        <v>345</v>
      </c>
      <c r="B630" s="4" t="s">
        <v>322</v>
      </c>
      <c r="C630" s="5">
        <f>C631</f>
        <v>0</v>
      </c>
      <c r="D630" s="5">
        <f>D631</f>
        <v>3682000</v>
      </c>
      <c r="E630" s="5">
        <f>E631</f>
        <v>0</v>
      </c>
      <c r="F630" s="5">
        <f>F631</f>
        <v>3682000</v>
      </c>
      <c r="H630" s="12"/>
    </row>
    <row r="631" spans="1:6" ht="26.25">
      <c r="A631" s="7" t="s">
        <v>274</v>
      </c>
      <c r="B631" s="4" t="s">
        <v>89</v>
      </c>
      <c r="C631" s="5">
        <f>C632+C641</f>
        <v>0</v>
      </c>
      <c r="D631" s="5">
        <f>D632+D641</f>
        <v>3682000</v>
      </c>
      <c r="E631" s="5">
        <f>E632+E641</f>
        <v>0</v>
      </c>
      <c r="F631" s="5">
        <f>F632+F641</f>
        <v>3682000</v>
      </c>
    </row>
    <row r="632" spans="1:6" ht="39">
      <c r="A632" s="7" t="s">
        <v>90</v>
      </c>
      <c r="B632" s="4" t="s">
        <v>91</v>
      </c>
      <c r="C632" s="5">
        <f>C635+C633+C638</f>
        <v>0</v>
      </c>
      <c r="D632" s="5">
        <f>D635+D633+D638</f>
        <v>2769000</v>
      </c>
      <c r="E632" s="5">
        <f>E635+E633+E638</f>
        <v>0</v>
      </c>
      <c r="F632" s="5">
        <f>F635+F633+F638</f>
        <v>2769000</v>
      </c>
    </row>
    <row r="633" spans="1:6" ht="26.25">
      <c r="A633" s="7" t="s">
        <v>92</v>
      </c>
      <c r="B633" s="4" t="s">
        <v>93</v>
      </c>
      <c r="C633" s="5">
        <f>C634</f>
        <v>0</v>
      </c>
      <c r="D633" s="5">
        <f>D634</f>
        <v>0</v>
      </c>
      <c r="E633" s="5">
        <f>E634</f>
        <v>0</v>
      </c>
      <c r="F633" s="5">
        <f>F634</f>
        <v>0</v>
      </c>
    </row>
    <row r="634" spans="1:6" ht="12.75">
      <c r="A634" s="7" t="s">
        <v>96</v>
      </c>
      <c r="B634" s="4" t="s">
        <v>97</v>
      </c>
      <c r="C634" s="5">
        <f>'sursa 02'!C543</f>
        <v>0</v>
      </c>
      <c r="D634" s="5">
        <f>'sursa 02'!D543</f>
        <v>0</v>
      </c>
      <c r="E634" s="5">
        <f>'sursa 02'!E543</f>
        <v>0</v>
      </c>
      <c r="F634" s="5">
        <f>'sursa 02'!F543</f>
        <v>0</v>
      </c>
    </row>
    <row r="635" spans="1:6" ht="26.25">
      <c r="A635" s="7" t="s">
        <v>298</v>
      </c>
      <c r="B635" s="4" t="s">
        <v>299</v>
      </c>
      <c r="C635" s="5">
        <f>C636+C637</f>
        <v>0</v>
      </c>
      <c r="D635" s="5">
        <f>D636+D637</f>
        <v>2084000</v>
      </c>
      <c r="E635" s="5">
        <f>E636+E637</f>
        <v>0</v>
      </c>
      <c r="F635" s="5">
        <f>F636+F637</f>
        <v>2084000</v>
      </c>
    </row>
    <row r="636" spans="1:6" ht="12.75">
      <c r="A636" s="7" t="s">
        <v>94</v>
      </c>
      <c r="B636" s="4" t="s">
        <v>300</v>
      </c>
      <c r="C636" s="5">
        <f>'sursa 02'!C545</f>
        <v>0</v>
      </c>
      <c r="D636" s="5">
        <f>'sursa 02'!D545</f>
        <v>325000</v>
      </c>
      <c r="E636" s="5">
        <f>'sursa 02'!E545</f>
        <v>0</v>
      </c>
      <c r="F636" s="5">
        <f>'sursa 02'!F545</f>
        <v>325000</v>
      </c>
    </row>
    <row r="637" spans="1:6" ht="12.75">
      <c r="A637" s="7" t="s">
        <v>96</v>
      </c>
      <c r="B637" s="4" t="s">
        <v>301</v>
      </c>
      <c r="C637" s="5">
        <f>'sursa 02'!C546</f>
        <v>0</v>
      </c>
      <c r="D637" s="5">
        <f>'sursa 02'!D546</f>
        <v>1759000</v>
      </c>
      <c r="E637" s="5">
        <f>'sursa 02'!E546</f>
        <v>0</v>
      </c>
      <c r="F637" s="5">
        <f>'sursa 02'!F546</f>
        <v>1759000</v>
      </c>
    </row>
    <row r="638" spans="1:6" ht="26.25">
      <c r="A638" s="7" t="s">
        <v>413</v>
      </c>
      <c r="B638" s="4" t="s">
        <v>415</v>
      </c>
      <c r="C638" s="5">
        <f>C639+C640</f>
        <v>0</v>
      </c>
      <c r="D638" s="5">
        <f>D639+D640</f>
        <v>685000</v>
      </c>
      <c r="E638" s="5">
        <f>E639+E640</f>
        <v>0</v>
      </c>
      <c r="F638" s="5">
        <f>F639+F640</f>
        <v>685000</v>
      </c>
    </row>
    <row r="639" spans="1:6" ht="12.75">
      <c r="A639" s="7" t="s">
        <v>94</v>
      </c>
      <c r="B639" s="20">
        <v>58083101</v>
      </c>
      <c r="C639" s="5">
        <f>'sursa 08'!C35</f>
        <v>0</v>
      </c>
      <c r="D639" s="5">
        <f>'sursa 08'!D35</f>
        <v>103000</v>
      </c>
      <c r="E639" s="5">
        <f>'sursa 08'!E35</f>
        <v>0</v>
      </c>
      <c r="F639" s="5">
        <f>'sursa 08'!F35</f>
        <v>103000</v>
      </c>
    </row>
    <row r="640" spans="1:6" ht="12.75">
      <c r="A640" s="7" t="s">
        <v>96</v>
      </c>
      <c r="B640" s="20">
        <v>58083102</v>
      </c>
      <c r="C640" s="5">
        <f>'sursa 08'!C36</f>
        <v>0</v>
      </c>
      <c r="D640" s="5">
        <f>'sursa 08'!D36</f>
        <v>582000</v>
      </c>
      <c r="E640" s="5">
        <f>'sursa 08'!E36</f>
        <v>0</v>
      </c>
      <c r="F640" s="5">
        <f>'sursa 08'!F36</f>
        <v>582000</v>
      </c>
    </row>
    <row r="641" spans="1:6" ht="12.75">
      <c r="A641" s="7" t="s">
        <v>98</v>
      </c>
      <c r="B641" s="4" t="s">
        <v>99</v>
      </c>
      <c r="C641" s="5">
        <f aca="true" t="shared" si="105" ref="C641:F642">C642</f>
        <v>0</v>
      </c>
      <c r="D641" s="5">
        <f t="shared" si="105"/>
        <v>913000</v>
      </c>
      <c r="E641" s="5">
        <f t="shared" si="105"/>
        <v>0</v>
      </c>
      <c r="F641" s="5">
        <f t="shared" si="105"/>
        <v>913000</v>
      </c>
    </row>
    <row r="642" spans="1:6" ht="12.75">
      <c r="A642" s="7" t="s">
        <v>100</v>
      </c>
      <c r="B642" s="4" t="s">
        <v>101</v>
      </c>
      <c r="C642" s="5">
        <f t="shared" si="105"/>
        <v>0</v>
      </c>
      <c r="D642" s="5">
        <f t="shared" si="105"/>
        <v>913000</v>
      </c>
      <c r="E642" s="5">
        <f t="shared" si="105"/>
        <v>0</v>
      </c>
      <c r="F642" s="5">
        <f t="shared" si="105"/>
        <v>913000</v>
      </c>
    </row>
    <row r="643" spans="1:6" ht="12.75">
      <c r="A643" s="7" t="s">
        <v>102</v>
      </c>
      <c r="B643" s="4" t="s">
        <v>103</v>
      </c>
      <c r="C643" s="5">
        <f>C644+C645+C646+C647</f>
        <v>0</v>
      </c>
      <c r="D643" s="5">
        <f>D644+D645+D646+D647</f>
        <v>913000</v>
      </c>
      <c r="E643" s="5">
        <f>E644+E645+E646+E647</f>
        <v>0</v>
      </c>
      <c r="F643" s="5">
        <f>F644+F645+F646+F647</f>
        <v>913000</v>
      </c>
    </row>
    <row r="644" spans="1:6" ht="12.75">
      <c r="A644" s="7" t="s">
        <v>104</v>
      </c>
      <c r="B644" s="4" t="s">
        <v>105</v>
      </c>
      <c r="C644" s="5">
        <f>'sursa 02'!C552</f>
        <v>0</v>
      </c>
      <c r="D644" s="5">
        <f>'sursa 02'!D552</f>
        <v>236000</v>
      </c>
      <c r="E644" s="5">
        <f>'sursa 02'!E552</f>
        <v>25000</v>
      </c>
      <c r="F644" s="5">
        <f>'sursa 02'!F552</f>
        <v>261000</v>
      </c>
    </row>
    <row r="645" spans="1:6" ht="12.75">
      <c r="A645" s="7" t="s">
        <v>106</v>
      </c>
      <c r="B645" s="4" t="s">
        <v>107</v>
      </c>
      <c r="C645" s="5">
        <f>'sursa 02'!C553</f>
        <v>0</v>
      </c>
      <c r="D645" s="5">
        <f>'sursa 02'!D553</f>
        <v>602500</v>
      </c>
      <c r="E645" s="5">
        <f>'sursa 02'!E553</f>
        <v>-25000</v>
      </c>
      <c r="F645" s="5">
        <f>'sursa 02'!F553</f>
        <v>577500</v>
      </c>
    </row>
    <row r="646" spans="1:6" ht="12.75">
      <c r="A646" s="7" t="s">
        <v>108</v>
      </c>
      <c r="B646" s="4" t="s">
        <v>109</v>
      </c>
      <c r="C646" s="5">
        <f>'sursa 02'!C554</f>
        <v>0</v>
      </c>
      <c r="D646" s="5">
        <f>'sursa 02'!D554</f>
        <v>74500</v>
      </c>
      <c r="E646" s="5">
        <f>'sursa 02'!E554</f>
        <v>0</v>
      </c>
      <c r="F646" s="5">
        <f>'sursa 02'!F554</f>
        <v>74500</v>
      </c>
    </row>
    <row r="647" spans="1:6" ht="12.75">
      <c r="A647" s="7" t="s">
        <v>110</v>
      </c>
      <c r="B647" s="4" t="s">
        <v>111</v>
      </c>
      <c r="C647" s="5">
        <f>'sursa 02'!C555</f>
        <v>0</v>
      </c>
      <c r="D647" s="5">
        <f>'sursa 02'!D555</f>
        <v>0</v>
      </c>
      <c r="E647" s="5">
        <f>'sursa 02'!E555</f>
        <v>0</v>
      </c>
      <c r="F647" s="5">
        <f>'sursa 02'!F555</f>
        <v>0</v>
      </c>
    </row>
    <row r="648" spans="1:6" ht="26.25">
      <c r="A648" s="7" t="s">
        <v>323</v>
      </c>
      <c r="B648" s="4" t="s">
        <v>324</v>
      </c>
      <c r="C648" s="5">
        <f>C649+C654</f>
        <v>0</v>
      </c>
      <c r="D648" s="5">
        <f>D649+D654</f>
        <v>779000</v>
      </c>
      <c r="E648" s="5">
        <f>E649+E654</f>
        <v>0</v>
      </c>
      <c r="F648" s="5">
        <f>F649+F654</f>
        <v>779000</v>
      </c>
    </row>
    <row r="649" spans="1:6" ht="26.25">
      <c r="A649" s="7" t="s">
        <v>325</v>
      </c>
      <c r="B649" s="4" t="s">
        <v>326</v>
      </c>
      <c r="C649" s="5">
        <f aca="true" t="shared" si="106" ref="C649:F652">C650</f>
        <v>0</v>
      </c>
      <c r="D649" s="5">
        <f t="shared" si="106"/>
        <v>779000</v>
      </c>
      <c r="E649" s="5">
        <f t="shared" si="106"/>
        <v>0</v>
      </c>
      <c r="F649" s="5">
        <f t="shared" si="106"/>
        <v>779000</v>
      </c>
    </row>
    <row r="650" spans="1:6" ht="26.25">
      <c r="A650" s="7" t="s">
        <v>274</v>
      </c>
      <c r="B650" s="4" t="s">
        <v>89</v>
      </c>
      <c r="C650" s="5">
        <f t="shared" si="106"/>
        <v>0</v>
      </c>
      <c r="D650" s="5">
        <f t="shared" si="106"/>
        <v>779000</v>
      </c>
      <c r="E650" s="5">
        <f t="shared" si="106"/>
        <v>0</v>
      </c>
      <c r="F650" s="5">
        <f t="shared" si="106"/>
        <v>779000</v>
      </c>
    </row>
    <row r="651" spans="1:6" ht="12.75">
      <c r="A651" s="7" t="s">
        <v>283</v>
      </c>
      <c r="B651" s="4" t="s">
        <v>284</v>
      </c>
      <c r="C651" s="5">
        <f t="shared" si="106"/>
        <v>0</v>
      </c>
      <c r="D651" s="5">
        <f t="shared" si="106"/>
        <v>779000</v>
      </c>
      <c r="E651" s="5">
        <f t="shared" si="106"/>
        <v>0</v>
      </c>
      <c r="F651" s="5">
        <f t="shared" si="106"/>
        <v>779000</v>
      </c>
    </row>
    <row r="652" spans="1:6" ht="39">
      <c r="A652" s="7" t="s">
        <v>285</v>
      </c>
      <c r="B652" s="4" t="s">
        <v>286</v>
      </c>
      <c r="C652" s="5">
        <f t="shared" si="106"/>
        <v>0</v>
      </c>
      <c r="D652" s="5">
        <f t="shared" si="106"/>
        <v>779000</v>
      </c>
      <c r="E652" s="5">
        <f t="shared" si="106"/>
        <v>0</v>
      </c>
      <c r="F652" s="5">
        <f t="shared" si="106"/>
        <v>779000</v>
      </c>
    </row>
    <row r="653" spans="1:6" ht="12.75">
      <c r="A653" s="7" t="s">
        <v>287</v>
      </c>
      <c r="B653" s="4" t="s">
        <v>288</v>
      </c>
      <c r="C653" s="5">
        <f>'sursa 02'!C561</f>
        <v>0</v>
      </c>
      <c r="D653" s="5">
        <f>'sursa 02'!D561</f>
        <v>779000</v>
      </c>
      <c r="E653" s="5">
        <f>'sursa 02'!E561</f>
        <v>0</v>
      </c>
      <c r="F653" s="5">
        <f>'sursa 02'!F561</f>
        <v>779000</v>
      </c>
    </row>
    <row r="654" spans="1:6" ht="26.25">
      <c r="A654" s="7" t="s">
        <v>327</v>
      </c>
      <c r="B654" s="4" t="s">
        <v>328</v>
      </c>
      <c r="C654" s="5">
        <f>C655</f>
        <v>0</v>
      </c>
      <c r="D654" s="5">
        <f>D655</f>
        <v>0</v>
      </c>
      <c r="E654" s="5">
        <f>E655</f>
        <v>0</v>
      </c>
      <c r="F654" s="5">
        <f>F655</f>
        <v>0</v>
      </c>
    </row>
    <row r="655" spans="1:6" ht="26.25">
      <c r="A655" s="7" t="s">
        <v>274</v>
      </c>
      <c r="B655" s="4" t="s">
        <v>89</v>
      </c>
      <c r="C655" s="5">
        <f>C656+C659</f>
        <v>0</v>
      </c>
      <c r="D655" s="5">
        <f>D656+D659</f>
        <v>0</v>
      </c>
      <c r="E655" s="5">
        <f>E656+E659</f>
        <v>0</v>
      </c>
      <c r="F655" s="5">
        <f>F656+F659</f>
        <v>0</v>
      </c>
    </row>
    <row r="656" spans="1:6" ht="52.5">
      <c r="A656" s="7" t="s">
        <v>291</v>
      </c>
      <c r="B656" s="4" t="s">
        <v>292</v>
      </c>
      <c r="C656" s="5">
        <f aca="true" t="shared" si="107" ref="C656:F657">C657</f>
        <v>0</v>
      </c>
      <c r="D656" s="5">
        <f t="shared" si="107"/>
        <v>0</v>
      </c>
      <c r="E656" s="5">
        <f t="shared" si="107"/>
        <v>0</v>
      </c>
      <c r="F656" s="5">
        <f t="shared" si="107"/>
        <v>0</v>
      </c>
    </row>
    <row r="657" spans="1:6" ht="26.25">
      <c r="A657" s="7" t="s">
        <v>293</v>
      </c>
      <c r="B657" s="4" t="s">
        <v>294</v>
      </c>
      <c r="C657" s="5">
        <f t="shared" si="107"/>
        <v>0</v>
      </c>
      <c r="D657" s="5">
        <f t="shared" si="107"/>
        <v>0</v>
      </c>
      <c r="E657" s="5">
        <f t="shared" si="107"/>
        <v>0</v>
      </c>
      <c r="F657" s="5">
        <f t="shared" si="107"/>
        <v>0</v>
      </c>
    </row>
    <row r="658" spans="1:6" ht="12.75">
      <c r="A658" s="7" t="s">
        <v>295</v>
      </c>
      <c r="B658" s="4" t="s">
        <v>296</v>
      </c>
      <c r="C658" s="5">
        <f>'sursa 02'!C566</f>
        <v>0</v>
      </c>
      <c r="D658" s="5">
        <f>'sursa 02'!D566</f>
        <v>0</v>
      </c>
      <c r="E658" s="5">
        <f>'sursa 02'!E566</f>
        <v>0</v>
      </c>
      <c r="F658" s="5">
        <f>'sursa 02'!F566</f>
        <v>0</v>
      </c>
    </row>
    <row r="659" spans="1:6" ht="12.75">
      <c r="A659" s="7" t="s">
        <v>98</v>
      </c>
      <c r="B659" s="4" t="s">
        <v>99</v>
      </c>
      <c r="C659" s="5">
        <f aca="true" t="shared" si="108" ref="C659:F660">C660</f>
        <v>0</v>
      </c>
      <c r="D659" s="5">
        <f t="shared" si="108"/>
        <v>0</v>
      </c>
      <c r="E659" s="5">
        <f t="shared" si="108"/>
        <v>0</v>
      </c>
      <c r="F659" s="5">
        <f t="shared" si="108"/>
        <v>0</v>
      </c>
    </row>
    <row r="660" spans="1:6" ht="12.75">
      <c r="A660" s="7" t="s">
        <v>100</v>
      </c>
      <c r="B660" s="4" t="s">
        <v>101</v>
      </c>
      <c r="C660" s="5">
        <f t="shared" si="108"/>
        <v>0</v>
      </c>
      <c r="D660" s="5">
        <f t="shared" si="108"/>
        <v>0</v>
      </c>
      <c r="E660" s="5">
        <f t="shared" si="108"/>
        <v>0</v>
      </c>
      <c r="F660" s="5">
        <f t="shared" si="108"/>
        <v>0</v>
      </c>
    </row>
    <row r="661" spans="1:6" ht="12.75">
      <c r="A661" s="7" t="s">
        <v>102</v>
      </c>
      <c r="B661" s="4" t="s">
        <v>103</v>
      </c>
      <c r="C661" s="5">
        <f>C663+C662</f>
        <v>0</v>
      </c>
      <c r="D661" s="5">
        <f>D663+D662</f>
        <v>0</v>
      </c>
      <c r="E661" s="5">
        <f>E663+E662</f>
        <v>0</v>
      </c>
      <c r="F661" s="5">
        <f>F663+F662</f>
        <v>0</v>
      </c>
    </row>
    <row r="662" spans="1:6" ht="12.75">
      <c r="A662" s="7" t="s">
        <v>106</v>
      </c>
      <c r="B662" s="4" t="s">
        <v>107</v>
      </c>
      <c r="C662" s="5">
        <f>'sursa 02'!C570</f>
        <v>0</v>
      </c>
      <c r="D662" s="5">
        <f>'sursa 02'!D570</f>
        <v>0</v>
      </c>
      <c r="E662" s="5">
        <f>'sursa 02'!E570</f>
        <v>0</v>
      </c>
      <c r="F662" s="5">
        <f>'sursa 02'!F570</f>
        <v>0</v>
      </c>
    </row>
    <row r="663" spans="1:6" ht="12.75">
      <c r="A663" s="7" t="s">
        <v>110</v>
      </c>
      <c r="B663" s="4" t="s">
        <v>111</v>
      </c>
      <c r="C663" s="5">
        <f>'sursa 02'!C571</f>
        <v>0</v>
      </c>
      <c r="D663" s="5">
        <f>'sursa 02'!D571</f>
        <v>0</v>
      </c>
      <c r="E663" s="5">
        <f>'sursa 02'!E571</f>
        <v>0</v>
      </c>
      <c r="F663" s="5">
        <f>'sursa 02'!F571</f>
        <v>0</v>
      </c>
    </row>
    <row r="664" spans="1:6" ht="26.25">
      <c r="A664" s="7" t="s">
        <v>329</v>
      </c>
      <c r="B664" s="4" t="s">
        <v>330</v>
      </c>
      <c r="C664" s="5">
        <f>C665+C684</f>
        <v>0</v>
      </c>
      <c r="D664" s="5">
        <f>D665+D684</f>
        <v>148742000</v>
      </c>
      <c r="E664" s="5">
        <f>E665+E684</f>
        <v>0</v>
      </c>
      <c r="F664" s="5">
        <f>F665+F684</f>
        <v>148742000</v>
      </c>
    </row>
    <row r="665" spans="1:6" ht="12.75">
      <c r="A665" s="7" t="s">
        <v>352</v>
      </c>
      <c r="B665" s="4" t="s">
        <v>334</v>
      </c>
      <c r="C665" s="5">
        <f>C666</f>
        <v>0</v>
      </c>
      <c r="D665" s="5">
        <f>D666</f>
        <v>148742000</v>
      </c>
      <c r="E665" s="5">
        <f>E666</f>
        <v>0</v>
      </c>
      <c r="F665" s="5">
        <f>F666</f>
        <v>148742000</v>
      </c>
    </row>
    <row r="666" spans="1:6" ht="26.25">
      <c r="A666" s="7" t="s">
        <v>274</v>
      </c>
      <c r="B666" s="4" t="s">
        <v>89</v>
      </c>
      <c r="C666" s="5">
        <f>C667+C670+C674+C679</f>
        <v>0</v>
      </c>
      <c r="D666" s="5">
        <f>D667+D670+D674+D679</f>
        <v>148742000</v>
      </c>
      <c r="E666" s="5">
        <f>E667+E670+E674+E679</f>
        <v>0</v>
      </c>
      <c r="F666" s="5">
        <f>F667+F670+F674+F679</f>
        <v>148742000</v>
      </c>
    </row>
    <row r="667" spans="1:6" ht="26.25">
      <c r="A667" s="7" t="s">
        <v>275</v>
      </c>
      <c r="B667" s="4" t="s">
        <v>276</v>
      </c>
      <c r="C667" s="5">
        <f aca="true" t="shared" si="109" ref="C667:F668">C668</f>
        <v>0</v>
      </c>
      <c r="D667" s="5">
        <f t="shared" si="109"/>
        <v>0</v>
      </c>
      <c r="E667" s="5">
        <f t="shared" si="109"/>
        <v>0</v>
      </c>
      <c r="F667" s="5">
        <f t="shared" si="109"/>
        <v>0</v>
      </c>
    </row>
    <row r="668" spans="1:6" ht="12.75">
      <c r="A668" s="7" t="s">
        <v>277</v>
      </c>
      <c r="B668" s="4" t="s">
        <v>278</v>
      </c>
      <c r="C668" s="5">
        <f t="shared" si="109"/>
        <v>0</v>
      </c>
      <c r="D668" s="5">
        <f t="shared" si="109"/>
        <v>0</v>
      </c>
      <c r="E668" s="5">
        <f t="shared" si="109"/>
        <v>0</v>
      </c>
      <c r="F668" s="5">
        <f t="shared" si="109"/>
        <v>0</v>
      </c>
    </row>
    <row r="669" spans="1:6" ht="12.75">
      <c r="A669" s="7" t="s">
        <v>281</v>
      </c>
      <c r="B669" s="4" t="s">
        <v>282</v>
      </c>
      <c r="C669" s="5">
        <f>'sursa 02'!C577</f>
        <v>0</v>
      </c>
      <c r="D669" s="5">
        <f>'sursa 02'!D577</f>
        <v>0</v>
      </c>
      <c r="E669" s="5">
        <f>'sursa 02'!E577</f>
        <v>0</v>
      </c>
      <c r="F669" s="5">
        <f>'sursa 02'!F577</f>
        <v>0</v>
      </c>
    </row>
    <row r="670" spans="1:6" ht="12.75">
      <c r="A670" s="7" t="s">
        <v>283</v>
      </c>
      <c r="B670" s="4" t="s">
        <v>284</v>
      </c>
      <c r="C670" s="5">
        <f>C671</f>
        <v>0</v>
      </c>
      <c r="D670" s="5">
        <f>D671</f>
        <v>11656000</v>
      </c>
      <c r="E670" s="5">
        <f>E671</f>
        <v>0</v>
      </c>
      <c r="F670" s="5">
        <f>F671</f>
        <v>11656000</v>
      </c>
    </row>
    <row r="671" spans="1:6" ht="39">
      <c r="A671" s="7" t="s">
        <v>285</v>
      </c>
      <c r="B671" s="4" t="s">
        <v>286</v>
      </c>
      <c r="C671" s="5">
        <f>C673+C672</f>
        <v>0</v>
      </c>
      <c r="D671" s="5">
        <f>D673+D672</f>
        <v>11656000</v>
      </c>
      <c r="E671" s="5">
        <f>E673+E672</f>
        <v>0</v>
      </c>
      <c r="F671" s="5">
        <f>F673+F672</f>
        <v>11656000</v>
      </c>
    </row>
    <row r="672" spans="1:6" ht="12.75">
      <c r="A672" s="7" t="s">
        <v>287</v>
      </c>
      <c r="B672" s="4" t="s">
        <v>288</v>
      </c>
      <c r="C672" s="5">
        <f>'sursa 02'!C580</f>
        <v>0</v>
      </c>
      <c r="D672" s="5">
        <f>'sursa 02'!D580</f>
        <v>1290000</v>
      </c>
      <c r="E672" s="5">
        <f>'sursa 02'!E580</f>
        <v>0</v>
      </c>
      <c r="F672" s="5">
        <f>'sursa 02'!F580</f>
        <v>1290000</v>
      </c>
    </row>
    <row r="673" spans="1:6" ht="12.75">
      <c r="A673" s="7" t="s">
        <v>289</v>
      </c>
      <c r="B673" s="4" t="s">
        <v>290</v>
      </c>
      <c r="C673" s="5">
        <f>'sursa 02'!C581</f>
        <v>0</v>
      </c>
      <c r="D673" s="5">
        <f>'sursa 02'!D581</f>
        <v>10366000</v>
      </c>
      <c r="E673" s="5">
        <f>'sursa 02'!E581</f>
        <v>0</v>
      </c>
      <c r="F673" s="5">
        <f>'sursa 02'!F581</f>
        <v>10366000</v>
      </c>
    </row>
    <row r="674" spans="1:6" ht="39">
      <c r="A674" s="7" t="s">
        <v>90</v>
      </c>
      <c r="B674" s="4" t="s">
        <v>91</v>
      </c>
      <c r="C674" s="5">
        <f>C675</f>
        <v>0</v>
      </c>
      <c r="D674" s="5">
        <f>D675</f>
        <v>83242000</v>
      </c>
      <c r="E674" s="5">
        <f>E675</f>
        <v>0</v>
      </c>
      <c r="F674" s="5">
        <f>F675</f>
        <v>83242000</v>
      </c>
    </row>
    <row r="675" spans="1:6" ht="26.25">
      <c r="A675" s="7" t="s">
        <v>92</v>
      </c>
      <c r="B675" s="4" t="s">
        <v>93</v>
      </c>
      <c r="C675" s="5">
        <f>C676+C677+C678</f>
        <v>0</v>
      </c>
      <c r="D675" s="5">
        <f>D676+D677+D678</f>
        <v>83242000</v>
      </c>
      <c r="E675" s="5">
        <f>E676+E677+E678</f>
        <v>0</v>
      </c>
      <c r="F675" s="5">
        <f>F676+F677+F678</f>
        <v>83242000</v>
      </c>
    </row>
    <row r="676" spans="1:6" ht="12.75">
      <c r="A676" s="7" t="s">
        <v>94</v>
      </c>
      <c r="B676" s="4" t="s">
        <v>95</v>
      </c>
      <c r="C676" s="5">
        <f>'sursa 02'!C584</f>
        <v>0</v>
      </c>
      <c r="D676" s="5">
        <f>'sursa 02'!D584</f>
        <v>11879000</v>
      </c>
      <c r="E676" s="5">
        <f>'sursa 02'!E584</f>
        <v>0</v>
      </c>
      <c r="F676" s="5">
        <f>'sursa 02'!F584</f>
        <v>11879000</v>
      </c>
    </row>
    <row r="677" spans="1:6" ht="12.75">
      <c r="A677" s="7" t="s">
        <v>96</v>
      </c>
      <c r="B677" s="4" t="s">
        <v>97</v>
      </c>
      <c r="C677" s="5">
        <f>'sursa 02'!C585</f>
        <v>0</v>
      </c>
      <c r="D677" s="5">
        <f>'sursa 02'!D585</f>
        <v>67311000</v>
      </c>
      <c r="E677" s="5">
        <f>'sursa 02'!E585</f>
        <v>0</v>
      </c>
      <c r="F677" s="5">
        <f>'sursa 02'!F585</f>
        <v>67311000</v>
      </c>
    </row>
    <row r="678" spans="1:6" ht="12.75">
      <c r="A678" s="7" t="s">
        <v>295</v>
      </c>
      <c r="B678" s="4" t="s">
        <v>297</v>
      </c>
      <c r="C678" s="5">
        <f>'sursa 02'!C586</f>
        <v>0</v>
      </c>
      <c r="D678" s="5">
        <f>'sursa 02'!D586</f>
        <v>4052000</v>
      </c>
      <c r="E678" s="5">
        <f>'sursa 02'!E586</f>
        <v>0</v>
      </c>
      <c r="F678" s="5">
        <f>'sursa 02'!F586</f>
        <v>4052000</v>
      </c>
    </row>
    <row r="679" spans="1:6" ht="12.75">
      <c r="A679" s="7" t="s">
        <v>98</v>
      </c>
      <c r="B679" s="4" t="s">
        <v>99</v>
      </c>
      <c r="C679" s="5">
        <f aca="true" t="shared" si="110" ref="C679:F680">C680</f>
        <v>0</v>
      </c>
      <c r="D679" s="5">
        <f t="shared" si="110"/>
        <v>53844000</v>
      </c>
      <c r="E679" s="5">
        <f t="shared" si="110"/>
        <v>0</v>
      </c>
      <c r="F679" s="5">
        <f t="shared" si="110"/>
        <v>53844000</v>
      </c>
    </row>
    <row r="680" spans="1:6" ht="12.75">
      <c r="A680" s="7" t="s">
        <v>100</v>
      </c>
      <c r="B680" s="4" t="s">
        <v>101</v>
      </c>
      <c r="C680" s="5">
        <f t="shared" si="110"/>
        <v>0</v>
      </c>
      <c r="D680" s="5">
        <f t="shared" si="110"/>
        <v>53844000</v>
      </c>
      <c r="E680" s="5">
        <f t="shared" si="110"/>
        <v>0</v>
      </c>
      <c r="F680" s="5">
        <f t="shared" si="110"/>
        <v>53844000</v>
      </c>
    </row>
    <row r="681" spans="1:6" ht="12.75">
      <c r="A681" s="7" t="s">
        <v>102</v>
      </c>
      <c r="B681" s="4" t="s">
        <v>103</v>
      </c>
      <c r="C681" s="5">
        <f>C682+C683</f>
        <v>0</v>
      </c>
      <c r="D681" s="5">
        <f>D682+D683</f>
        <v>53844000</v>
      </c>
      <c r="E681" s="5">
        <f>E682+E683</f>
        <v>0</v>
      </c>
      <c r="F681" s="5">
        <f>F682+F683</f>
        <v>53844000</v>
      </c>
    </row>
    <row r="682" spans="1:6" ht="12.75">
      <c r="A682" s="7" t="s">
        <v>106</v>
      </c>
      <c r="B682" s="4" t="s">
        <v>107</v>
      </c>
      <c r="C682" s="5">
        <f>'sursa 02'!C590</f>
        <v>0</v>
      </c>
      <c r="D682" s="5">
        <f>'sursa 02'!D590</f>
        <v>1000000</v>
      </c>
      <c r="E682" s="5">
        <f>'sursa 02'!E590</f>
        <v>0</v>
      </c>
      <c r="F682" s="5">
        <f>'sursa 02'!F590</f>
        <v>1000000</v>
      </c>
    </row>
    <row r="683" spans="1:6" ht="12.75">
      <c r="A683" s="7" t="s">
        <v>110</v>
      </c>
      <c r="B683" s="4" t="s">
        <v>111</v>
      </c>
      <c r="C683" s="5">
        <f>'sursa 02'!C591</f>
        <v>0</v>
      </c>
      <c r="D683" s="5">
        <f>'sursa 02'!D591</f>
        <v>52844000</v>
      </c>
      <c r="E683" s="5">
        <f>'sursa 02'!E591</f>
        <v>0</v>
      </c>
      <c r="F683" s="5">
        <f>'sursa 02'!F591</f>
        <v>52844000</v>
      </c>
    </row>
    <row r="684" spans="1:6" ht="26.25">
      <c r="A684" s="7" t="s">
        <v>335</v>
      </c>
      <c r="B684" s="4" t="s">
        <v>336</v>
      </c>
      <c r="C684" s="5">
        <f aca="true" t="shared" si="111" ref="C684:F687">C685</f>
        <v>0</v>
      </c>
      <c r="D684" s="5">
        <f t="shared" si="111"/>
        <v>0</v>
      </c>
      <c r="E684" s="5">
        <f t="shared" si="111"/>
        <v>0</v>
      </c>
      <c r="F684" s="5">
        <f t="shared" si="111"/>
        <v>0</v>
      </c>
    </row>
    <row r="685" spans="1:6" ht="26.25">
      <c r="A685" s="7" t="s">
        <v>274</v>
      </c>
      <c r="B685" s="4" t="s">
        <v>89</v>
      </c>
      <c r="C685" s="5">
        <f t="shared" si="111"/>
        <v>0</v>
      </c>
      <c r="D685" s="5">
        <f t="shared" si="111"/>
        <v>0</v>
      </c>
      <c r="E685" s="5">
        <f t="shared" si="111"/>
        <v>0</v>
      </c>
      <c r="F685" s="5">
        <f t="shared" si="111"/>
        <v>0</v>
      </c>
    </row>
    <row r="686" spans="1:6" ht="12.75">
      <c r="A686" s="7" t="s">
        <v>98</v>
      </c>
      <c r="B686" s="4" t="s">
        <v>99</v>
      </c>
      <c r="C686" s="5">
        <f t="shared" si="111"/>
        <v>0</v>
      </c>
      <c r="D686" s="5">
        <f t="shared" si="111"/>
        <v>0</v>
      </c>
      <c r="E686" s="5">
        <f t="shared" si="111"/>
        <v>0</v>
      </c>
      <c r="F686" s="5">
        <f t="shared" si="111"/>
        <v>0</v>
      </c>
    </row>
    <row r="687" spans="1:6" ht="12.75">
      <c r="A687" s="7" t="s">
        <v>100</v>
      </c>
      <c r="B687" s="4" t="s">
        <v>101</v>
      </c>
      <c r="C687" s="5">
        <f t="shared" si="111"/>
        <v>0</v>
      </c>
      <c r="D687" s="5">
        <f t="shared" si="111"/>
        <v>0</v>
      </c>
      <c r="E687" s="5">
        <f t="shared" si="111"/>
        <v>0</v>
      </c>
      <c r="F687" s="5">
        <f t="shared" si="111"/>
        <v>0</v>
      </c>
    </row>
    <row r="688" spans="1:6" ht="12.75">
      <c r="A688" s="7" t="s">
        <v>102</v>
      </c>
      <c r="B688" s="4" t="s">
        <v>103</v>
      </c>
      <c r="C688" s="5">
        <f>C690+C689</f>
        <v>0</v>
      </c>
      <c r="D688" s="5">
        <f>D690+D689</f>
        <v>0</v>
      </c>
      <c r="E688" s="5">
        <f>E690+E689</f>
        <v>0</v>
      </c>
      <c r="F688" s="5">
        <f>F690+F689</f>
        <v>0</v>
      </c>
    </row>
    <row r="689" spans="1:6" ht="12.75">
      <c r="A689" s="7" t="s">
        <v>106</v>
      </c>
      <c r="B689" s="4" t="s">
        <v>107</v>
      </c>
      <c r="C689" s="5">
        <f>'sursa 02'!C597</f>
        <v>0</v>
      </c>
      <c r="D689" s="5">
        <f>'sursa 02'!D597</f>
        <v>0</v>
      </c>
      <c r="E689" s="5">
        <f>'sursa 02'!E597</f>
        <v>0</v>
      </c>
      <c r="F689" s="5">
        <f>'sursa 02'!F597</f>
        <v>0</v>
      </c>
    </row>
    <row r="690" spans="1:6" ht="12.75">
      <c r="A690" s="7" t="s">
        <v>110</v>
      </c>
      <c r="B690" s="4" t="s">
        <v>111</v>
      </c>
      <c r="C690" s="5">
        <f>'sursa 02'!C598</f>
        <v>0</v>
      </c>
      <c r="D690" s="5">
        <f>'sursa 02'!D598</f>
        <v>0</v>
      </c>
      <c r="E690" s="5">
        <f>'sursa 02'!E598</f>
        <v>0</v>
      </c>
      <c r="F690" s="5">
        <f>'sursa 02'!F598</f>
        <v>0</v>
      </c>
    </row>
    <row r="691" spans="1:6" ht="12.75">
      <c r="A691" s="13" t="s">
        <v>358</v>
      </c>
      <c r="B691" s="14" t="s">
        <v>359</v>
      </c>
      <c r="C691" s="17">
        <f>C514-C550</f>
        <v>0</v>
      </c>
      <c r="D691" s="17">
        <f>D514-D550</f>
        <v>-62512000</v>
      </c>
      <c r="E691" s="17">
        <f>E514-E550</f>
        <v>0</v>
      </c>
      <c r="F691" s="17">
        <f>F514-F550</f>
        <v>-62512000</v>
      </c>
    </row>
    <row r="692" spans="1:6" ht="12.75">
      <c r="A692" s="13" t="s">
        <v>360</v>
      </c>
      <c r="B692" s="14" t="s">
        <v>361</v>
      </c>
      <c r="C692" s="17">
        <f>C338-C395</f>
        <v>0</v>
      </c>
      <c r="D692" s="17">
        <f>D338-D395</f>
        <v>0</v>
      </c>
      <c r="E692" s="17">
        <f>E338-E395</f>
        <v>0</v>
      </c>
      <c r="F692" s="17">
        <f>F338-F395</f>
        <v>0</v>
      </c>
    </row>
    <row r="693" spans="1:6" ht="12.75">
      <c r="A693" s="13" t="s">
        <v>362</v>
      </c>
      <c r="B693" s="14" t="s">
        <v>363</v>
      </c>
      <c r="C693" s="17">
        <f>C8-C94</f>
        <v>0</v>
      </c>
      <c r="D693" s="17">
        <f>D8-D94</f>
        <v>-62512000</v>
      </c>
      <c r="E693" s="17">
        <f>E8-E94</f>
        <v>0</v>
      </c>
      <c r="F693" s="17">
        <f>F8-F94</f>
        <v>-62512000</v>
      </c>
    </row>
    <row r="696" spans="5:6" ht="12.75">
      <c r="E696" s="12"/>
      <c r="F696" s="12"/>
    </row>
    <row r="699" ht="12.75">
      <c r="D699" s="12"/>
    </row>
    <row r="700" ht="12.75">
      <c r="D700" s="12"/>
    </row>
    <row r="701" ht="12.75">
      <c r="D701" s="12"/>
    </row>
  </sheetData>
  <sheetProtection/>
  <mergeCells count="2">
    <mergeCell ref="A4:B4"/>
    <mergeCell ref="A5:F5"/>
  </mergeCell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Header>&amp;RAnexa nr.1/e la HCJ nr._____/2021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06"/>
  <sheetViews>
    <sheetView zoomScalePageLayoutView="0" workbookViewId="0" topLeftCell="A1">
      <selection activeCell="E395" sqref="E395:E396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2"/>
      <c r="B1" s="22"/>
      <c r="C1" s="21"/>
    </row>
    <row r="2" spans="1:6" ht="42" customHeight="1">
      <c r="A2" s="23" t="s">
        <v>353</v>
      </c>
      <c r="B2" s="23"/>
      <c r="C2" s="23"/>
      <c r="D2" s="23"/>
      <c r="E2" s="23"/>
      <c r="F2" s="23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7" ht="12.75">
      <c r="A5" s="7" t="s">
        <v>140</v>
      </c>
      <c r="B5" s="4" t="s">
        <v>141</v>
      </c>
      <c r="C5" s="5">
        <f>C7+C42+C53+C55+C39</f>
        <v>0</v>
      </c>
      <c r="D5" s="5">
        <v>437838000</v>
      </c>
      <c r="E5" s="5">
        <f>E7+E42+E53+E55+E39</f>
        <v>16455000</v>
      </c>
      <c r="F5" s="5">
        <f>F7+F42+F53+F55+F39</f>
        <v>454293000</v>
      </c>
      <c r="G5" s="12"/>
    </row>
    <row r="6" spans="1:7" ht="12.75">
      <c r="A6" s="7" t="s">
        <v>142</v>
      </c>
      <c r="B6" s="4" t="s">
        <v>143</v>
      </c>
      <c r="C6" s="5">
        <f>C7-C15</f>
        <v>0</v>
      </c>
      <c r="D6" s="5">
        <v>166410000</v>
      </c>
      <c r="E6" s="5">
        <f>E7-E15</f>
        <v>9114000</v>
      </c>
      <c r="F6" s="5">
        <f>F7-F15</f>
        <v>175524000</v>
      </c>
      <c r="G6" s="12"/>
    </row>
    <row r="7" spans="1:7" ht="12.75">
      <c r="A7" s="7" t="s">
        <v>144</v>
      </c>
      <c r="B7" s="4" t="s">
        <v>6</v>
      </c>
      <c r="C7" s="5">
        <f>C8+C22</f>
        <v>0</v>
      </c>
      <c r="D7" s="5">
        <v>334582000</v>
      </c>
      <c r="E7" s="5">
        <f>E8+E22</f>
        <v>16455000</v>
      </c>
      <c r="F7" s="5">
        <f>F8+F22</f>
        <v>351037000</v>
      </c>
      <c r="G7" s="12"/>
    </row>
    <row r="8" spans="1:7" ht="12.75">
      <c r="A8" s="7" t="s">
        <v>145</v>
      </c>
      <c r="B8" s="4" t="s">
        <v>146</v>
      </c>
      <c r="C8" s="5">
        <f>C9+C14</f>
        <v>0</v>
      </c>
      <c r="D8" s="5">
        <v>270429000</v>
      </c>
      <c r="E8" s="5">
        <f>E9+E14</f>
        <v>16455000</v>
      </c>
      <c r="F8" s="5">
        <f>F9+F14</f>
        <v>286884000</v>
      </c>
      <c r="G8" s="12"/>
    </row>
    <row r="9" spans="1:6" ht="12.75">
      <c r="A9" s="7" t="s">
        <v>147</v>
      </c>
      <c r="B9" s="4" t="s">
        <v>148</v>
      </c>
      <c r="C9" s="5">
        <f aca="true" t="shared" si="0" ref="C9:F10">C10</f>
        <v>0</v>
      </c>
      <c r="D9" s="5">
        <v>101157000</v>
      </c>
      <c r="E9" s="5">
        <f t="shared" si="0"/>
        <v>9114000</v>
      </c>
      <c r="F9" s="5">
        <f t="shared" si="0"/>
        <v>110271000</v>
      </c>
    </row>
    <row r="10" spans="1:7" ht="26.25">
      <c r="A10" s="7" t="s">
        <v>149</v>
      </c>
      <c r="B10" s="4" t="s">
        <v>150</v>
      </c>
      <c r="C10" s="5">
        <f t="shared" si="0"/>
        <v>0</v>
      </c>
      <c r="D10" s="5">
        <v>101157000</v>
      </c>
      <c r="E10" s="5">
        <f t="shared" si="0"/>
        <v>9114000</v>
      </c>
      <c r="F10" s="5">
        <f t="shared" si="0"/>
        <v>110271000</v>
      </c>
      <c r="G10" s="12"/>
    </row>
    <row r="11" spans="1:6" ht="12.75">
      <c r="A11" s="7" t="s">
        <v>151</v>
      </c>
      <c r="B11" s="4" t="s">
        <v>152</v>
      </c>
      <c r="C11" s="5">
        <f>C12+C13</f>
        <v>0</v>
      </c>
      <c r="D11" s="5">
        <v>101157000</v>
      </c>
      <c r="E11" s="5">
        <f>E12+E13</f>
        <v>9114000</v>
      </c>
      <c r="F11" s="5">
        <f>F12+F13</f>
        <v>110271000</v>
      </c>
    </row>
    <row r="12" spans="1:6" ht="12.75">
      <c r="A12" s="7" t="s">
        <v>153</v>
      </c>
      <c r="B12" s="4" t="s">
        <v>154</v>
      </c>
      <c r="C12" s="5">
        <f aca="true" t="shared" si="1" ref="C12:F13">C298</f>
        <v>0</v>
      </c>
      <c r="D12" s="5">
        <v>88734000</v>
      </c>
      <c r="E12" s="5">
        <f t="shared" si="1"/>
        <v>7994000</v>
      </c>
      <c r="F12" s="5">
        <f t="shared" si="1"/>
        <v>96728000</v>
      </c>
    </row>
    <row r="13" spans="1:7" ht="12.75">
      <c r="A13" s="7" t="s">
        <v>155</v>
      </c>
      <c r="B13" s="4" t="s">
        <v>156</v>
      </c>
      <c r="C13" s="5">
        <f t="shared" si="1"/>
        <v>0</v>
      </c>
      <c r="D13" s="5">
        <v>12423000</v>
      </c>
      <c r="E13" s="5">
        <f t="shared" si="1"/>
        <v>1120000</v>
      </c>
      <c r="F13" s="5">
        <f t="shared" si="1"/>
        <v>13543000</v>
      </c>
      <c r="G13" s="12"/>
    </row>
    <row r="14" spans="1:6" ht="12.75">
      <c r="A14" s="7" t="s">
        <v>157</v>
      </c>
      <c r="B14" s="4" t="s">
        <v>158</v>
      </c>
      <c r="C14" s="5">
        <f>C15+C19</f>
        <v>0</v>
      </c>
      <c r="D14" s="5">
        <v>169272000</v>
      </c>
      <c r="E14" s="5">
        <f>E15+E19</f>
        <v>7341000</v>
      </c>
      <c r="F14" s="5">
        <f>F15+F19</f>
        <v>176613000</v>
      </c>
    </row>
    <row r="15" spans="1:6" ht="12.75">
      <c r="A15" s="7" t="s">
        <v>159</v>
      </c>
      <c r="B15" s="4" t="s">
        <v>160</v>
      </c>
      <c r="C15" s="5">
        <f>C16+C17+C18</f>
        <v>0</v>
      </c>
      <c r="D15" s="5">
        <v>168172000</v>
      </c>
      <c r="E15" s="5">
        <f>E16+E17+E18</f>
        <v>7341000</v>
      </c>
      <c r="F15" s="5">
        <f>F16+F17+F18</f>
        <v>175513000</v>
      </c>
    </row>
    <row r="16" spans="1:6" ht="26.25">
      <c r="A16" s="7" t="s">
        <v>161</v>
      </c>
      <c r="B16" s="4" t="s">
        <v>162</v>
      </c>
      <c r="C16" s="5">
        <f aca="true" t="shared" si="2" ref="C16:F18">C302</f>
        <v>0</v>
      </c>
      <c r="D16" s="5">
        <v>102487000</v>
      </c>
      <c r="E16" s="5">
        <f t="shared" si="2"/>
        <v>145000</v>
      </c>
      <c r="F16" s="5">
        <f t="shared" si="2"/>
        <v>102632000</v>
      </c>
    </row>
    <row r="17" spans="1:6" ht="12.75">
      <c r="A17" s="7" t="s">
        <v>163</v>
      </c>
      <c r="B17" s="4" t="s">
        <v>164</v>
      </c>
      <c r="C17" s="5">
        <f t="shared" si="2"/>
        <v>0</v>
      </c>
      <c r="D17" s="5">
        <v>9265000</v>
      </c>
      <c r="E17" s="5">
        <f t="shared" si="2"/>
        <v>7196000</v>
      </c>
      <c r="F17" s="5">
        <f t="shared" si="2"/>
        <v>16461000</v>
      </c>
    </row>
    <row r="18" spans="1:6" ht="12.75">
      <c r="A18" s="7" t="s">
        <v>165</v>
      </c>
      <c r="B18" s="4" t="s">
        <v>166</v>
      </c>
      <c r="C18" s="5">
        <f t="shared" si="2"/>
        <v>0</v>
      </c>
      <c r="D18" s="5">
        <v>56420000</v>
      </c>
      <c r="E18" s="5">
        <f t="shared" si="2"/>
        <v>0</v>
      </c>
      <c r="F18" s="5">
        <f t="shared" si="2"/>
        <v>56420000</v>
      </c>
    </row>
    <row r="19" spans="1:6" ht="26.25">
      <c r="A19" s="7" t="s">
        <v>167</v>
      </c>
      <c r="B19" s="4" t="s">
        <v>168</v>
      </c>
      <c r="C19" s="5">
        <f>C20+C21</f>
        <v>0</v>
      </c>
      <c r="D19" s="5">
        <v>1100000</v>
      </c>
      <c r="E19" s="5">
        <f>E20+E21</f>
        <v>0</v>
      </c>
      <c r="F19" s="5">
        <f>F20+F21</f>
        <v>1100000</v>
      </c>
    </row>
    <row r="20" spans="1:6" ht="12.75">
      <c r="A20" s="7" t="s">
        <v>169</v>
      </c>
      <c r="B20" s="4" t="s">
        <v>170</v>
      </c>
      <c r="C20" s="5">
        <f aca="true" t="shared" si="3" ref="C20:F21">C306</f>
        <v>0</v>
      </c>
      <c r="D20" s="5">
        <v>100000</v>
      </c>
      <c r="E20" s="5">
        <f t="shared" si="3"/>
        <v>0</v>
      </c>
      <c r="F20" s="5">
        <f t="shared" si="3"/>
        <v>100000</v>
      </c>
    </row>
    <row r="21" spans="1:6" ht="12.75">
      <c r="A21" s="7" t="s">
        <v>171</v>
      </c>
      <c r="B21" s="4" t="s">
        <v>172</v>
      </c>
      <c r="C21" s="5">
        <f t="shared" si="3"/>
        <v>0</v>
      </c>
      <c r="D21" s="5">
        <v>1000000</v>
      </c>
      <c r="E21" s="5">
        <f t="shared" si="3"/>
        <v>0</v>
      </c>
      <c r="F21" s="5">
        <f t="shared" si="3"/>
        <v>1000000</v>
      </c>
    </row>
    <row r="22" spans="1:6" ht="12.75">
      <c r="A22" s="7" t="s">
        <v>173</v>
      </c>
      <c r="B22" s="4" t="s">
        <v>8</v>
      </c>
      <c r="C22" s="5">
        <f>C23+C27</f>
        <v>0</v>
      </c>
      <c r="D22" s="5">
        <v>64153000</v>
      </c>
      <c r="E22" s="5">
        <f>E23+E27</f>
        <v>0</v>
      </c>
      <c r="F22" s="5">
        <f>F23+F27</f>
        <v>64153000</v>
      </c>
    </row>
    <row r="23" spans="1:6" ht="12.75">
      <c r="A23" s="7" t="s">
        <v>174</v>
      </c>
      <c r="B23" s="4" t="s">
        <v>10</v>
      </c>
      <c r="C23" s="5">
        <f aca="true" t="shared" si="4" ref="C23:F25">C24</f>
        <v>0</v>
      </c>
      <c r="D23" s="5">
        <v>800000</v>
      </c>
      <c r="E23" s="5">
        <f t="shared" si="4"/>
        <v>0</v>
      </c>
      <c r="F23" s="5">
        <f t="shared" si="4"/>
        <v>800000</v>
      </c>
    </row>
    <row r="24" spans="1:6" ht="12.75">
      <c r="A24" s="7" t="s">
        <v>175</v>
      </c>
      <c r="B24" s="4" t="s">
        <v>176</v>
      </c>
      <c r="C24" s="5">
        <f t="shared" si="4"/>
        <v>0</v>
      </c>
      <c r="D24" s="5">
        <v>800000</v>
      </c>
      <c r="E24" s="5">
        <f t="shared" si="4"/>
        <v>0</v>
      </c>
      <c r="F24" s="5">
        <f t="shared" si="4"/>
        <v>800000</v>
      </c>
    </row>
    <row r="25" spans="1:6" ht="12.75">
      <c r="A25" s="7" t="s">
        <v>177</v>
      </c>
      <c r="B25" s="4" t="s">
        <v>178</v>
      </c>
      <c r="C25" s="5">
        <f t="shared" si="4"/>
        <v>0</v>
      </c>
      <c r="D25" s="5">
        <v>800000</v>
      </c>
      <c r="E25" s="5">
        <f t="shared" si="4"/>
        <v>0</v>
      </c>
      <c r="F25" s="5">
        <f t="shared" si="4"/>
        <v>800000</v>
      </c>
    </row>
    <row r="26" spans="1:6" ht="12.75">
      <c r="A26" s="7" t="s">
        <v>15</v>
      </c>
      <c r="B26" s="4" t="s">
        <v>179</v>
      </c>
      <c r="C26" s="5">
        <f>C312</f>
        <v>0</v>
      </c>
      <c r="D26" s="5">
        <v>800000</v>
      </c>
      <c r="E26" s="5">
        <f>E312</f>
        <v>0</v>
      </c>
      <c r="F26" s="5">
        <f>F312</f>
        <v>800000</v>
      </c>
    </row>
    <row r="27" spans="1:6" ht="12.75">
      <c r="A27" s="7" t="s">
        <v>180</v>
      </c>
      <c r="B27" s="4" t="s">
        <v>18</v>
      </c>
      <c r="C27" s="5">
        <f>C28+C31+C34</f>
        <v>0</v>
      </c>
      <c r="D27" s="5">
        <v>63353000</v>
      </c>
      <c r="E27" s="5">
        <f>E28+E31+E34</f>
        <v>0</v>
      </c>
      <c r="F27" s="5">
        <f>F28+F31+F34</f>
        <v>63353000</v>
      </c>
    </row>
    <row r="28" spans="1:6" ht="39">
      <c r="A28" s="7" t="s">
        <v>181</v>
      </c>
      <c r="B28" s="4" t="s">
        <v>182</v>
      </c>
      <c r="C28" s="5">
        <f>C29+C30</f>
        <v>0</v>
      </c>
      <c r="D28" s="5">
        <v>3964000</v>
      </c>
      <c r="E28" s="5">
        <f>E29+E30</f>
        <v>0</v>
      </c>
      <c r="F28" s="5">
        <f>F29+F30</f>
        <v>3964000</v>
      </c>
    </row>
    <row r="29" spans="1:6" ht="12.75">
      <c r="A29" s="7" t="s">
        <v>183</v>
      </c>
      <c r="B29" s="4" t="s">
        <v>184</v>
      </c>
      <c r="C29" s="5">
        <f aca="true" t="shared" si="5" ref="C29:F30">C315</f>
        <v>0</v>
      </c>
      <c r="D29" s="5">
        <v>2800000</v>
      </c>
      <c r="E29" s="5">
        <f t="shared" si="5"/>
        <v>0</v>
      </c>
      <c r="F29" s="5">
        <f t="shared" si="5"/>
        <v>2800000</v>
      </c>
    </row>
    <row r="30" spans="1:6" ht="12.75">
      <c r="A30" s="7" t="s">
        <v>389</v>
      </c>
      <c r="B30" s="4" t="s">
        <v>390</v>
      </c>
      <c r="C30" s="5">
        <f t="shared" si="5"/>
        <v>0</v>
      </c>
      <c r="D30" s="5">
        <v>1164000</v>
      </c>
      <c r="E30" s="5">
        <f t="shared" si="5"/>
        <v>0</v>
      </c>
      <c r="F30" s="5">
        <f t="shared" si="5"/>
        <v>1164000</v>
      </c>
    </row>
    <row r="31" spans="1:6" ht="12.75">
      <c r="A31" s="7" t="s">
        <v>185</v>
      </c>
      <c r="B31" s="4" t="s">
        <v>186</v>
      </c>
      <c r="C31" s="5">
        <f aca="true" t="shared" si="6" ref="C31:F32">C32</f>
        <v>0</v>
      </c>
      <c r="D31" s="5">
        <v>100000</v>
      </c>
      <c r="E31" s="5">
        <f t="shared" si="6"/>
        <v>0</v>
      </c>
      <c r="F31" s="5">
        <f t="shared" si="6"/>
        <v>100000</v>
      </c>
    </row>
    <row r="32" spans="1:6" ht="12.75">
      <c r="A32" s="7" t="s">
        <v>187</v>
      </c>
      <c r="B32" s="4" t="s">
        <v>188</v>
      </c>
      <c r="C32" s="5">
        <f t="shared" si="6"/>
        <v>0</v>
      </c>
      <c r="D32" s="5">
        <v>100000</v>
      </c>
      <c r="E32" s="5">
        <f t="shared" si="6"/>
        <v>0</v>
      </c>
      <c r="F32" s="5">
        <f t="shared" si="6"/>
        <v>100000</v>
      </c>
    </row>
    <row r="33" spans="1:6" ht="12.75">
      <c r="A33" s="7" t="s">
        <v>189</v>
      </c>
      <c r="B33" s="4" t="s">
        <v>190</v>
      </c>
      <c r="C33" s="5">
        <f>C319</f>
        <v>0</v>
      </c>
      <c r="D33" s="5">
        <v>100000</v>
      </c>
      <c r="E33" s="5">
        <f>E319</f>
        <v>0</v>
      </c>
      <c r="F33" s="5">
        <f>F319</f>
        <v>100000</v>
      </c>
    </row>
    <row r="34" spans="1:6" ht="39">
      <c r="A34" s="7" t="s">
        <v>191</v>
      </c>
      <c r="B34" s="4" t="s">
        <v>192</v>
      </c>
      <c r="C34" s="5">
        <f>C38+C35</f>
        <v>0</v>
      </c>
      <c r="D34" s="5">
        <v>59289000</v>
      </c>
      <c r="E34" s="5">
        <f>E38+E35</f>
        <v>0</v>
      </c>
      <c r="F34" s="5">
        <f>F38+F35</f>
        <v>59289000</v>
      </c>
    </row>
    <row r="35" spans="1:6" ht="12.75">
      <c r="A35" s="7" t="s">
        <v>398</v>
      </c>
      <c r="B35" s="4" t="s">
        <v>399</v>
      </c>
      <c r="C35" s="5">
        <f>C321</f>
        <v>0</v>
      </c>
      <c r="D35" s="5">
        <v>59209000</v>
      </c>
      <c r="E35" s="5">
        <f>E321</f>
        <v>0</v>
      </c>
      <c r="F35" s="5">
        <f>F321</f>
        <v>59209000</v>
      </c>
    </row>
    <row r="36" spans="1:6" ht="26.25">
      <c r="A36" s="7" t="s">
        <v>127</v>
      </c>
      <c r="B36" s="4" t="s">
        <v>383</v>
      </c>
      <c r="C36" s="5">
        <f>C324</f>
        <v>0</v>
      </c>
      <c r="D36" s="5">
        <v>-12260000</v>
      </c>
      <c r="E36" s="5">
        <f>E324</f>
        <v>0</v>
      </c>
      <c r="F36" s="5">
        <f>F324</f>
        <v>-12260000</v>
      </c>
    </row>
    <row r="37" spans="1:6" ht="12.75">
      <c r="A37" s="7" t="s">
        <v>37</v>
      </c>
      <c r="B37" s="4" t="s">
        <v>381</v>
      </c>
      <c r="C37" s="5">
        <f>C447</f>
        <v>0</v>
      </c>
      <c r="D37" s="5">
        <v>12260000</v>
      </c>
      <c r="E37" s="5">
        <f>E447</f>
        <v>0</v>
      </c>
      <c r="F37" s="5">
        <f>F447</f>
        <v>12260000</v>
      </c>
    </row>
    <row r="38" spans="1:6" ht="12.75">
      <c r="A38" s="7" t="s">
        <v>193</v>
      </c>
      <c r="B38" s="4" t="s">
        <v>194</v>
      </c>
      <c r="C38" s="5">
        <f>C322</f>
        <v>0</v>
      </c>
      <c r="D38" s="5">
        <v>80000</v>
      </c>
      <c r="E38" s="5">
        <f>E322</f>
        <v>0</v>
      </c>
      <c r="F38" s="5">
        <f>F322</f>
        <v>80000</v>
      </c>
    </row>
    <row r="39" spans="1:6" ht="12.75">
      <c r="A39" s="7" t="s">
        <v>386</v>
      </c>
      <c r="B39" s="4" t="s">
        <v>387</v>
      </c>
      <c r="C39" s="5">
        <f>C40</f>
        <v>0</v>
      </c>
      <c r="D39" s="5">
        <v>8000</v>
      </c>
      <c r="E39" s="5">
        <f>E40+E41</f>
        <v>0</v>
      </c>
      <c r="F39" s="5">
        <f>F40+F41</f>
        <v>8000</v>
      </c>
    </row>
    <row r="40" spans="1:6" ht="12.75">
      <c r="A40" s="7" t="s">
        <v>45</v>
      </c>
      <c r="B40" s="4" t="s">
        <v>388</v>
      </c>
      <c r="C40" s="5">
        <f>C449</f>
        <v>0</v>
      </c>
      <c r="D40" s="5">
        <v>2000</v>
      </c>
      <c r="E40" s="5">
        <f>E449</f>
        <v>0</v>
      </c>
      <c r="F40" s="5">
        <f>F449</f>
        <v>2000</v>
      </c>
    </row>
    <row r="41" spans="1:6" ht="26.25">
      <c r="A41" s="7" t="s">
        <v>412</v>
      </c>
      <c r="B41" s="20">
        <v>390207</v>
      </c>
      <c r="C41" s="5"/>
      <c r="D41" s="5">
        <v>6000</v>
      </c>
      <c r="E41" s="5">
        <f>E450</f>
        <v>0</v>
      </c>
      <c r="F41" s="5">
        <f>F450</f>
        <v>6000</v>
      </c>
    </row>
    <row r="42" spans="1:6" ht="12.75">
      <c r="A42" s="7" t="s">
        <v>47</v>
      </c>
      <c r="B42" s="4" t="s">
        <v>48</v>
      </c>
      <c r="C42" s="5">
        <f aca="true" t="shared" si="7" ref="C42:F43">C43</f>
        <v>0</v>
      </c>
      <c r="D42" s="5">
        <v>20699000</v>
      </c>
      <c r="E42" s="5">
        <f t="shared" si="7"/>
        <v>0</v>
      </c>
      <c r="F42" s="5">
        <f t="shared" si="7"/>
        <v>20699000</v>
      </c>
    </row>
    <row r="43" spans="1:6" ht="12.75">
      <c r="A43" s="7" t="s">
        <v>195</v>
      </c>
      <c r="B43" s="4" t="s">
        <v>50</v>
      </c>
      <c r="C43" s="5">
        <f t="shared" si="7"/>
        <v>0</v>
      </c>
      <c r="D43" s="5">
        <v>20699000</v>
      </c>
      <c r="E43" s="5">
        <f t="shared" si="7"/>
        <v>0</v>
      </c>
      <c r="F43" s="5">
        <f t="shared" si="7"/>
        <v>20699000</v>
      </c>
    </row>
    <row r="44" spans="1:6" ht="52.5">
      <c r="A44" s="7" t="s">
        <v>196</v>
      </c>
      <c r="B44" s="4" t="s">
        <v>197</v>
      </c>
      <c r="C44" s="5">
        <f>C47+C49+C50+C51+C45+C48</f>
        <v>0</v>
      </c>
      <c r="D44" s="5">
        <v>20699000</v>
      </c>
      <c r="E44" s="5">
        <f>E47+E49+E50+E51+E45+E48</f>
        <v>0</v>
      </c>
      <c r="F44" s="5">
        <f>F47+F49+F50+F51+F45+F48</f>
        <v>20699000</v>
      </c>
    </row>
    <row r="45" spans="1:6" ht="26.25">
      <c r="A45" s="7" t="s">
        <v>364</v>
      </c>
      <c r="B45" s="4" t="s">
        <v>365</v>
      </c>
      <c r="C45" s="5">
        <f>C46</f>
        <v>0</v>
      </c>
      <c r="D45" s="5">
        <v>458000</v>
      </c>
      <c r="E45" s="5">
        <f>E46</f>
        <v>0</v>
      </c>
      <c r="F45" s="5">
        <f>F46</f>
        <v>458000</v>
      </c>
    </row>
    <row r="46" spans="1:6" ht="26.25">
      <c r="A46" s="7" t="s">
        <v>435</v>
      </c>
      <c r="B46" s="20">
        <v>42021601</v>
      </c>
      <c r="C46" s="5">
        <f>C455</f>
        <v>0</v>
      </c>
      <c r="D46" s="5">
        <v>458000</v>
      </c>
      <c r="E46" s="5">
        <f>E455</f>
        <v>0</v>
      </c>
      <c r="F46" s="5">
        <f>F455</f>
        <v>458000</v>
      </c>
    </row>
    <row r="47" spans="1:6" ht="12.75">
      <c r="A47" s="7" t="s">
        <v>198</v>
      </c>
      <c r="B47" s="4" t="s">
        <v>199</v>
      </c>
      <c r="C47" s="5">
        <f aca="true" t="shared" si="8" ref="C47:F48">C328</f>
        <v>0</v>
      </c>
      <c r="D47" s="5">
        <v>1834000</v>
      </c>
      <c r="E47" s="5">
        <f t="shared" si="8"/>
        <v>0</v>
      </c>
      <c r="F47" s="5">
        <f t="shared" si="8"/>
        <v>1834000</v>
      </c>
    </row>
    <row r="48" spans="1:6" ht="12.75">
      <c r="A48" s="7" t="s">
        <v>384</v>
      </c>
      <c r="B48" s="4" t="s">
        <v>385</v>
      </c>
      <c r="C48" s="5">
        <f t="shared" si="8"/>
        <v>0</v>
      </c>
      <c r="D48" s="5">
        <v>0</v>
      </c>
      <c r="E48" s="5">
        <f t="shared" si="8"/>
        <v>0</v>
      </c>
      <c r="F48" s="5">
        <f t="shared" si="8"/>
        <v>0</v>
      </c>
    </row>
    <row r="49" spans="1:6" ht="12.75">
      <c r="A49" s="7" t="s">
        <v>200</v>
      </c>
      <c r="B49" s="4" t="s">
        <v>201</v>
      </c>
      <c r="C49" s="5">
        <f aca="true" t="shared" si="9" ref="C49:F50">C456</f>
        <v>0</v>
      </c>
      <c r="D49" s="5">
        <v>16221000</v>
      </c>
      <c r="E49" s="5">
        <f t="shared" si="9"/>
        <v>0</v>
      </c>
      <c r="F49" s="5">
        <f t="shared" si="9"/>
        <v>16221000</v>
      </c>
    </row>
    <row r="50" spans="1:6" ht="39">
      <c r="A50" s="7" t="s">
        <v>202</v>
      </c>
      <c r="B50" s="4" t="s">
        <v>203</v>
      </c>
      <c r="C50" s="5">
        <f t="shared" si="9"/>
        <v>0</v>
      </c>
      <c r="D50" s="5">
        <v>2154000</v>
      </c>
      <c r="E50" s="5">
        <f t="shared" si="9"/>
        <v>0</v>
      </c>
      <c r="F50" s="5">
        <f t="shared" si="9"/>
        <v>2154000</v>
      </c>
    </row>
    <row r="51" spans="1:6" ht="26.25">
      <c r="A51" s="7" t="s">
        <v>204</v>
      </c>
      <c r="B51" s="4" t="s">
        <v>205</v>
      </c>
      <c r="C51" s="5">
        <f>C330</f>
        <v>0</v>
      </c>
      <c r="D51" s="5">
        <v>32000</v>
      </c>
      <c r="E51" s="5">
        <f>E330</f>
        <v>0</v>
      </c>
      <c r="F51" s="5">
        <f>F330</f>
        <v>32000</v>
      </c>
    </row>
    <row r="52" spans="1:6" ht="12.75">
      <c r="A52" s="7" t="s">
        <v>408</v>
      </c>
      <c r="B52" s="4" t="s">
        <v>409</v>
      </c>
      <c r="C52" s="5"/>
      <c r="D52" s="5"/>
      <c r="E52" s="5"/>
      <c r="F52" s="5"/>
    </row>
    <row r="53" spans="1:6" ht="12.75">
      <c r="A53" s="7" t="s">
        <v>206</v>
      </c>
      <c r="B53" s="4" t="s">
        <v>207</v>
      </c>
      <c r="C53" s="5">
        <f>C54</f>
        <v>0</v>
      </c>
      <c r="D53" s="5">
        <v>0</v>
      </c>
      <c r="E53" s="5">
        <f>E54</f>
        <v>0</v>
      </c>
      <c r="F53" s="5">
        <f>F54</f>
        <v>0</v>
      </c>
    </row>
    <row r="54" spans="1:6" ht="26.25">
      <c r="A54" s="7" t="s">
        <v>208</v>
      </c>
      <c r="B54" s="4" t="s">
        <v>209</v>
      </c>
      <c r="C54" s="5">
        <f>C459</f>
        <v>0</v>
      </c>
      <c r="D54" s="5">
        <v>0</v>
      </c>
      <c r="E54" s="5">
        <f>E459</f>
        <v>0</v>
      </c>
      <c r="F54" s="5">
        <f>F459</f>
        <v>0</v>
      </c>
    </row>
    <row r="55" spans="1:6" ht="26.25">
      <c r="A55" s="7" t="s">
        <v>210</v>
      </c>
      <c r="B55" s="4" t="s">
        <v>211</v>
      </c>
      <c r="C55" s="5">
        <f>C56+C60</f>
        <v>0</v>
      </c>
      <c r="D55" s="5">
        <v>82549000</v>
      </c>
      <c r="E55" s="5">
        <f>E56+E60</f>
        <v>0</v>
      </c>
      <c r="F55" s="5">
        <f>F56+F60</f>
        <v>82549000</v>
      </c>
    </row>
    <row r="56" spans="1:6" ht="26.25">
      <c r="A56" s="7" t="s">
        <v>212</v>
      </c>
      <c r="B56" s="4" t="s">
        <v>213</v>
      </c>
      <c r="C56" s="5">
        <f>C57+C58+C59</f>
        <v>0</v>
      </c>
      <c r="D56" s="5">
        <v>80242000</v>
      </c>
      <c r="E56" s="5">
        <f>E57+E58+E59</f>
        <v>0</v>
      </c>
      <c r="F56" s="5">
        <f>F57+F58+F59</f>
        <v>80242000</v>
      </c>
    </row>
    <row r="57" spans="1:6" ht="12.75">
      <c r="A57" s="7" t="s">
        <v>214</v>
      </c>
      <c r="B57" s="4" t="s">
        <v>215</v>
      </c>
      <c r="C57" s="5">
        <f aca="true" t="shared" si="10" ref="C57:F59">C462</f>
        <v>0</v>
      </c>
      <c r="D57" s="5">
        <v>11763000</v>
      </c>
      <c r="E57" s="5">
        <f t="shared" si="10"/>
        <v>0</v>
      </c>
      <c r="F57" s="5">
        <f t="shared" si="10"/>
        <v>11763000</v>
      </c>
    </row>
    <row r="58" spans="1:6" ht="12.75">
      <c r="A58" s="7" t="s">
        <v>391</v>
      </c>
      <c r="B58" s="4" t="s">
        <v>393</v>
      </c>
      <c r="C58" s="5">
        <f t="shared" si="10"/>
        <v>0</v>
      </c>
      <c r="D58" s="5">
        <v>0</v>
      </c>
      <c r="E58" s="5">
        <f t="shared" si="10"/>
        <v>0</v>
      </c>
      <c r="F58" s="5">
        <f t="shared" si="10"/>
        <v>0</v>
      </c>
    </row>
    <row r="59" spans="1:6" ht="12.75">
      <c r="A59" s="7" t="s">
        <v>410</v>
      </c>
      <c r="B59" s="4" t="s">
        <v>411</v>
      </c>
      <c r="C59" s="5">
        <f t="shared" si="10"/>
        <v>0</v>
      </c>
      <c r="D59" s="5">
        <v>68479000</v>
      </c>
      <c r="E59" s="5">
        <f t="shared" si="10"/>
        <v>0</v>
      </c>
      <c r="F59" s="5">
        <f t="shared" si="10"/>
        <v>68479000</v>
      </c>
    </row>
    <row r="60" spans="1:6" ht="12.75">
      <c r="A60" s="7" t="s">
        <v>216</v>
      </c>
      <c r="B60" s="4" t="s">
        <v>217</v>
      </c>
      <c r="C60" s="5">
        <f>C61+C62</f>
        <v>0</v>
      </c>
      <c r="D60" s="5">
        <v>2307000</v>
      </c>
      <c r="E60" s="5">
        <f>E61+E62</f>
        <v>0</v>
      </c>
      <c r="F60" s="5">
        <f>F61+F62</f>
        <v>2307000</v>
      </c>
    </row>
    <row r="61" spans="1:6" ht="12.75">
      <c r="A61" s="7" t="s">
        <v>214</v>
      </c>
      <c r="B61" s="4" t="s">
        <v>218</v>
      </c>
      <c r="C61" s="5">
        <f aca="true" t="shared" si="11" ref="C61:F62">C466</f>
        <v>0</v>
      </c>
      <c r="D61" s="5">
        <v>2307000</v>
      </c>
      <c r="E61" s="5">
        <f t="shared" si="11"/>
        <v>0</v>
      </c>
      <c r="F61" s="5">
        <f t="shared" si="11"/>
        <v>2307000</v>
      </c>
    </row>
    <row r="62" spans="1:6" ht="12.75">
      <c r="A62" s="7" t="s">
        <v>391</v>
      </c>
      <c r="B62" s="4" t="s">
        <v>392</v>
      </c>
      <c r="C62" s="5">
        <f t="shared" si="11"/>
        <v>0</v>
      </c>
      <c r="D62" s="5">
        <v>0</v>
      </c>
      <c r="E62" s="5">
        <f t="shared" si="11"/>
        <v>0</v>
      </c>
      <c r="F62" s="5">
        <f t="shared" si="11"/>
        <v>0</v>
      </c>
    </row>
    <row r="63" spans="1:9" ht="12.75">
      <c r="A63" s="7" t="s">
        <v>219</v>
      </c>
      <c r="B63" s="4" t="s">
        <v>220</v>
      </c>
      <c r="C63" s="5">
        <f>C84+C101+C109+C119+C133+C151+C185+C220+C225+C242+C245+C276+C65</f>
        <v>0</v>
      </c>
      <c r="D63" s="5">
        <v>500338000</v>
      </c>
      <c r="E63" s="5">
        <f>E84+E101+E109+E119+E133+E151+E185+E220+E225+E242+E245+E276+E65</f>
        <v>16455000</v>
      </c>
      <c r="F63" s="5">
        <f>F84+F101+F109+F119+F133+F151+F185+F220+F225+F242+F245+F276+F65</f>
        <v>516793000</v>
      </c>
      <c r="G63" s="12"/>
      <c r="H63" s="12"/>
      <c r="I63" s="12"/>
    </row>
    <row r="64" spans="1:7" ht="12.75">
      <c r="A64" s="7" t="s">
        <v>302</v>
      </c>
      <c r="B64" s="4" t="s">
        <v>303</v>
      </c>
      <c r="C64" s="5">
        <f>C65+C84+C101</f>
        <v>0</v>
      </c>
      <c r="D64" s="5">
        <v>45118000</v>
      </c>
      <c r="E64" s="5">
        <f>E65+E84+E101</f>
        <v>0</v>
      </c>
      <c r="F64" s="5">
        <f>F65+F84+F101</f>
        <v>45118000</v>
      </c>
      <c r="G64" s="12"/>
    </row>
    <row r="65" spans="1:7" ht="12.75">
      <c r="A65" s="7" t="s">
        <v>304</v>
      </c>
      <c r="B65" s="4" t="s">
        <v>278</v>
      </c>
      <c r="C65" s="5">
        <f>C66+C71</f>
        <v>0</v>
      </c>
      <c r="D65" s="5">
        <v>33097000</v>
      </c>
      <c r="E65" s="5">
        <f>E66+E71</f>
        <v>0</v>
      </c>
      <c r="F65" s="5">
        <f>F66+F71</f>
        <v>33097000</v>
      </c>
      <c r="G65" s="12"/>
    </row>
    <row r="66" spans="1:7" ht="12.75">
      <c r="A66" s="7" t="s">
        <v>221</v>
      </c>
      <c r="B66" s="4" t="s">
        <v>222</v>
      </c>
      <c r="C66" s="5">
        <f>C67+C68+C69</f>
        <v>0</v>
      </c>
      <c r="D66" s="5">
        <v>30450000</v>
      </c>
      <c r="E66" s="5">
        <f>E67+E68+E69</f>
        <v>0</v>
      </c>
      <c r="F66" s="5">
        <f>F67+F68+F69</f>
        <v>30450000</v>
      </c>
      <c r="G66" s="12"/>
    </row>
    <row r="67" spans="1:6" ht="12.75">
      <c r="A67" s="7" t="s">
        <v>78</v>
      </c>
      <c r="B67" s="4" t="s">
        <v>79</v>
      </c>
      <c r="C67" s="5">
        <f aca="true" t="shared" si="12" ref="C67:F68">C336</f>
        <v>0</v>
      </c>
      <c r="D67" s="5">
        <v>21000000</v>
      </c>
      <c r="E67" s="5">
        <f t="shared" si="12"/>
        <v>0</v>
      </c>
      <c r="F67" s="5">
        <f t="shared" si="12"/>
        <v>21000000</v>
      </c>
    </row>
    <row r="68" spans="1:7" ht="26.25">
      <c r="A68" s="7" t="s">
        <v>80</v>
      </c>
      <c r="B68" s="4" t="s">
        <v>81</v>
      </c>
      <c r="C68" s="5">
        <f t="shared" si="12"/>
        <v>0</v>
      </c>
      <c r="D68" s="5">
        <v>9280000</v>
      </c>
      <c r="E68" s="5">
        <f t="shared" si="12"/>
        <v>0</v>
      </c>
      <c r="F68" s="5">
        <f t="shared" si="12"/>
        <v>9280000</v>
      </c>
      <c r="G68" s="12"/>
    </row>
    <row r="69" spans="1:6" ht="26.25">
      <c r="A69" s="7" t="s">
        <v>82</v>
      </c>
      <c r="B69" s="4" t="s">
        <v>83</v>
      </c>
      <c r="C69" s="5">
        <f>C70</f>
        <v>0</v>
      </c>
      <c r="D69" s="5">
        <v>170000</v>
      </c>
      <c r="E69" s="5">
        <f>E70</f>
        <v>0</v>
      </c>
      <c r="F69" s="5">
        <f>F70</f>
        <v>170000</v>
      </c>
    </row>
    <row r="70" spans="1:6" ht="12.75">
      <c r="A70" s="7" t="s">
        <v>86</v>
      </c>
      <c r="B70" s="4" t="s">
        <v>87</v>
      </c>
      <c r="C70" s="5">
        <f>C339</f>
        <v>0</v>
      </c>
      <c r="D70" s="5">
        <v>170000</v>
      </c>
      <c r="E70" s="5">
        <f>E339</f>
        <v>0</v>
      </c>
      <c r="F70" s="5">
        <f>F339</f>
        <v>170000</v>
      </c>
    </row>
    <row r="71" spans="1:6" ht="12.75">
      <c r="A71" s="7" t="s">
        <v>274</v>
      </c>
      <c r="B71" s="4" t="s">
        <v>89</v>
      </c>
      <c r="C71" s="5">
        <f>C72+C80</f>
        <v>0</v>
      </c>
      <c r="D71" s="5">
        <v>2647000</v>
      </c>
      <c r="E71" s="5">
        <f>E72+E80</f>
        <v>0</v>
      </c>
      <c r="F71" s="5">
        <f>F72+F80</f>
        <v>2647000</v>
      </c>
    </row>
    <row r="72" spans="1:6" ht="26.25">
      <c r="A72" s="7" t="s">
        <v>90</v>
      </c>
      <c r="B72" s="4" t="s">
        <v>91</v>
      </c>
      <c r="C72" s="5">
        <f>C73+C76</f>
        <v>0</v>
      </c>
      <c r="D72" s="5">
        <v>1882000</v>
      </c>
      <c r="E72" s="5">
        <f>E73+E76</f>
        <v>0</v>
      </c>
      <c r="F72" s="5">
        <f>F73+F76</f>
        <v>1882000</v>
      </c>
    </row>
    <row r="73" spans="1:6" ht="12.75">
      <c r="A73" s="7" t="s">
        <v>92</v>
      </c>
      <c r="B73" s="4" t="s">
        <v>93</v>
      </c>
      <c r="C73" s="5">
        <f>C74+C75</f>
        <v>0</v>
      </c>
      <c r="D73" s="5">
        <v>0</v>
      </c>
      <c r="E73" s="5">
        <f>E74+E75</f>
        <v>0</v>
      </c>
      <c r="F73" s="5">
        <f>F74+F75</f>
        <v>0</v>
      </c>
    </row>
    <row r="74" spans="1:6" ht="12.75">
      <c r="A74" s="7" t="s">
        <v>94</v>
      </c>
      <c r="B74" s="4" t="s">
        <v>95</v>
      </c>
      <c r="C74" s="5">
        <f aca="true" t="shared" si="13" ref="C74:F75">C474</f>
        <v>0</v>
      </c>
      <c r="D74" s="5">
        <v>0</v>
      </c>
      <c r="E74" s="5">
        <f t="shared" si="13"/>
        <v>0</v>
      </c>
      <c r="F74" s="5">
        <f t="shared" si="13"/>
        <v>0</v>
      </c>
    </row>
    <row r="75" spans="1:6" ht="12.75">
      <c r="A75" s="7" t="s">
        <v>96</v>
      </c>
      <c r="B75" s="4" t="s">
        <v>97</v>
      </c>
      <c r="C75" s="5">
        <f t="shared" si="13"/>
        <v>0</v>
      </c>
      <c r="D75" s="5">
        <v>0</v>
      </c>
      <c r="E75" s="5">
        <f t="shared" si="13"/>
        <v>0</v>
      </c>
      <c r="F75" s="5">
        <f t="shared" si="13"/>
        <v>0</v>
      </c>
    </row>
    <row r="76" spans="1:6" ht="12.75">
      <c r="A76" s="7" t="s">
        <v>298</v>
      </c>
      <c r="B76" s="4" t="s">
        <v>299</v>
      </c>
      <c r="C76" s="5">
        <f>C77+C78+C79</f>
        <v>0</v>
      </c>
      <c r="D76" s="5">
        <v>1882000</v>
      </c>
      <c r="E76" s="5">
        <f>E77+E78+E79</f>
        <v>0</v>
      </c>
      <c r="F76" s="5">
        <f>F77+F78+F79</f>
        <v>1882000</v>
      </c>
    </row>
    <row r="77" spans="1:6" ht="12.75">
      <c r="A77" s="7" t="s">
        <v>94</v>
      </c>
      <c r="B77" s="4" t="s">
        <v>300</v>
      </c>
      <c r="C77" s="5">
        <f aca="true" t="shared" si="14" ref="C77:F79">C477</f>
        <v>0</v>
      </c>
      <c r="D77" s="5">
        <v>279000</v>
      </c>
      <c r="E77" s="5">
        <f t="shared" si="14"/>
        <v>0</v>
      </c>
      <c r="F77" s="5">
        <f t="shared" si="14"/>
        <v>279000</v>
      </c>
    </row>
    <row r="78" spans="1:6" ht="12.75">
      <c r="A78" s="7" t="s">
        <v>96</v>
      </c>
      <c r="B78" s="4" t="s">
        <v>301</v>
      </c>
      <c r="C78" s="5">
        <f t="shared" si="14"/>
        <v>0</v>
      </c>
      <c r="D78" s="5">
        <v>1581000</v>
      </c>
      <c r="E78" s="5">
        <f t="shared" si="14"/>
        <v>0</v>
      </c>
      <c r="F78" s="5">
        <f t="shared" si="14"/>
        <v>1581000</v>
      </c>
    </row>
    <row r="79" spans="1:6" ht="12.75">
      <c r="A79" s="7" t="s">
        <v>295</v>
      </c>
      <c r="B79" s="4" t="s">
        <v>397</v>
      </c>
      <c r="C79" s="5">
        <f t="shared" si="14"/>
        <v>0</v>
      </c>
      <c r="D79" s="5">
        <v>22000</v>
      </c>
      <c r="E79" s="5">
        <f t="shared" si="14"/>
        <v>0</v>
      </c>
      <c r="F79" s="5">
        <f t="shared" si="14"/>
        <v>22000</v>
      </c>
    </row>
    <row r="80" spans="1:6" ht="12.75">
      <c r="A80" s="7" t="s">
        <v>98</v>
      </c>
      <c r="B80" s="4" t="s">
        <v>99</v>
      </c>
      <c r="C80" s="5">
        <f aca="true" t="shared" si="15" ref="C80:F82">C81</f>
        <v>0</v>
      </c>
      <c r="D80" s="5">
        <v>765000</v>
      </c>
      <c r="E80" s="5">
        <f t="shared" si="15"/>
        <v>0</v>
      </c>
      <c r="F80" s="5">
        <f t="shared" si="15"/>
        <v>765000</v>
      </c>
    </row>
    <row r="81" spans="1:6" ht="12.75">
      <c r="A81" s="7" t="s">
        <v>100</v>
      </c>
      <c r="B81" s="4" t="s">
        <v>101</v>
      </c>
      <c r="C81" s="5">
        <f t="shared" si="15"/>
        <v>0</v>
      </c>
      <c r="D81" s="5">
        <v>765000</v>
      </c>
      <c r="E81" s="5">
        <f t="shared" si="15"/>
        <v>0</v>
      </c>
      <c r="F81" s="5">
        <f t="shared" si="15"/>
        <v>765000</v>
      </c>
    </row>
    <row r="82" spans="1:6" ht="12.75">
      <c r="A82" s="7" t="s">
        <v>102</v>
      </c>
      <c r="B82" s="4" t="s">
        <v>103</v>
      </c>
      <c r="C82" s="5">
        <f t="shared" si="15"/>
        <v>0</v>
      </c>
      <c r="D82" s="5">
        <v>765000</v>
      </c>
      <c r="E82" s="5">
        <f t="shared" si="15"/>
        <v>0</v>
      </c>
      <c r="F82" s="5">
        <f t="shared" si="15"/>
        <v>765000</v>
      </c>
    </row>
    <row r="83" spans="1:6" ht="12.75">
      <c r="A83" s="7" t="s">
        <v>110</v>
      </c>
      <c r="B83" s="4" t="s">
        <v>111</v>
      </c>
      <c r="C83" s="5">
        <f>C483</f>
        <v>0</v>
      </c>
      <c r="D83" s="5">
        <v>765000</v>
      </c>
      <c r="E83" s="5">
        <f>E483</f>
        <v>0</v>
      </c>
      <c r="F83" s="5">
        <f>F483</f>
        <v>765000</v>
      </c>
    </row>
    <row r="84" spans="1:6" ht="12.75">
      <c r="A84" s="7" t="s">
        <v>305</v>
      </c>
      <c r="B84" s="4" t="s">
        <v>306</v>
      </c>
      <c r="C84" s="5">
        <f>C85+C93</f>
        <v>0</v>
      </c>
      <c r="D84" s="5">
        <v>11155000</v>
      </c>
      <c r="E84" s="5">
        <f>E85+E93</f>
        <v>0</v>
      </c>
      <c r="F84" s="5">
        <f>F85+F93</f>
        <v>11155000</v>
      </c>
    </row>
    <row r="85" spans="1:6" ht="12.75">
      <c r="A85" s="7" t="s">
        <v>221</v>
      </c>
      <c r="B85" s="4" t="s">
        <v>222</v>
      </c>
      <c r="C85" s="5">
        <f>C86+C87+C90</f>
        <v>0</v>
      </c>
      <c r="D85" s="5">
        <v>10645000</v>
      </c>
      <c r="E85" s="5">
        <f>E86+E87+E90+E88</f>
        <v>0</v>
      </c>
      <c r="F85" s="5">
        <f>F86+F87+F90+F88</f>
        <v>10645000</v>
      </c>
    </row>
    <row r="86" spans="1:6" ht="12.75">
      <c r="A86" s="7" t="s">
        <v>78</v>
      </c>
      <c r="B86" s="4" t="s">
        <v>79</v>
      </c>
      <c r="C86" s="5">
        <f aca="true" t="shared" si="16" ref="C86:F87">C342</f>
        <v>0</v>
      </c>
      <c r="D86" s="5">
        <v>797000</v>
      </c>
      <c r="E86" s="5">
        <f t="shared" si="16"/>
        <v>0</v>
      </c>
      <c r="F86" s="5">
        <f t="shared" si="16"/>
        <v>797000</v>
      </c>
    </row>
    <row r="87" spans="1:6" ht="26.25">
      <c r="A87" s="7" t="s">
        <v>80</v>
      </c>
      <c r="B87" s="4" t="s">
        <v>81</v>
      </c>
      <c r="C87" s="5">
        <f t="shared" si="16"/>
        <v>0</v>
      </c>
      <c r="D87" s="5">
        <v>890000</v>
      </c>
      <c r="E87" s="5">
        <f t="shared" si="16"/>
        <v>0</v>
      </c>
      <c r="F87" s="5">
        <f t="shared" si="16"/>
        <v>890000</v>
      </c>
    </row>
    <row r="88" spans="1:6" ht="12.75">
      <c r="A88" s="7" t="s">
        <v>431</v>
      </c>
      <c r="B88" s="4" t="s">
        <v>433</v>
      </c>
      <c r="C88" s="5"/>
      <c r="D88" s="5">
        <v>0</v>
      </c>
      <c r="E88" s="5">
        <f>E89</f>
        <v>0</v>
      </c>
      <c r="F88" s="5">
        <f>F89</f>
        <v>0</v>
      </c>
    </row>
    <row r="89" spans="1:6" ht="12.75">
      <c r="A89" s="7" t="s">
        <v>432</v>
      </c>
      <c r="B89" s="4" t="s">
        <v>434</v>
      </c>
      <c r="C89" s="5"/>
      <c r="D89" s="5">
        <v>0</v>
      </c>
      <c r="E89" s="5">
        <f>E345</f>
        <v>0</v>
      </c>
      <c r="F89" s="5">
        <f>F345</f>
        <v>0</v>
      </c>
    </row>
    <row r="90" spans="1:6" ht="12.75">
      <c r="A90" s="7" t="s">
        <v>232</v>
      </c>
      <c r="B90" s="4" t="s">
        <v>233</v>
      </c>
      <c r="C90" s="5">
        <f aca="true" t="shared" si="17" ref="C90:F91">C91</f>
        <v>0</v>
      </c>
      <c r="D90" s="5">
        <v>8958000</v>
      </c>
      <c r="E90" s="5">
        <f t="shared" si="17"/>
        <v>0</v>
      </c>
      <c r="F90" s="5">
        <f t="shared" si="17"/>
        <v>8958000</v>
      </c>
    </row>
    <row r="91" spans="1:6" ht="39">
      <c r="A91" s="7" t="s">
        <v>234</v>
      </c>
      <c r="B91" s="4" t="s">
        <v>235</v>
      </c>
      <c r="C91" s="5">
        <f t="shared" si="17"/>
        <v>0</v>
      </c>
      <c r="D91" s="5">
        <v>8958000</v>
      </c>
      <c r="E91" s="5">
        <f t="shared" si="17"/>
        <v>0</v>
      </c>
      <c r="F91" s="5">
        <f t="shared" si="17"/>
        <v>8958000</v>
      </c>
    </row>
    <row r="92" spans="1:6" ht="12.75">
      <c r="A92" s="7" t="s">
        <v>236</v>
      </c>
      <c r="B92" s="4" t="s">
        <v>237</v>
      </c>
      <c r="C92" s="5">
        <f>C348</f>
        <v>0</v>
      </c>
      <c r="D92" s="5">
        <v>8958000</v>
      </c>
      <c r="E92" s="5">
        <f>E348</f>
        <v>0</v>
      </c>
      <c r="F92" s="5">
        <f>F348</f>
        <v>8958000</v>
      </c>
    </row>
    <row r="93" spans="1:6" ht="12.75">
      <c r="A93" s="7" t="s">
        <v>274</v>
      </c>
      <c r="B93" s="4" t="s">
        <v>89</v>
      </c>
      <c r="C93" s="5">
        <f>C94+C97</f>
        <v>0</v>
      </c>
      <c r="D93" s="5">
        <v>510000</v>
      </c>
      <c r="E93" s="5">
        <f>E94+E97</f>
        <v>0</v>
      </c>
      <c r="F93" s="5">
        <f>F94+F97</f>
        <v>510000</v>
      </c>
    </row>
    <row r="94" spans="1:6" ht="12.75">
      <c r="A94" s="7" t="s">
        <v>275</v>
      </c>
      <c r="B94" s="4" t="s">
        <v>276</v>
      </c>
      <c r="C94" s="5">
        <f aca="true" t="shared" si="18" ref="C94:F95">C95</f>
        <v>0</v>
      </c>
      <c r="D94" s="5">
        <v>153000</v>
      </c>
      <c r="E94" s="5">
        <f t="shared" si="18"/>
        <v>0</v>
      </c>
      <c r="F94" s="5">
        <f t="shared" si="18"/>
        <v>153000</v>
      </c>
    </row>
    <row r="95" spans="1:6" ht="12.75">
      <c r="A95" s="7" t="s">
        <v>277</v>
      </c>
      <c r="B95" s="4" t="s">
        <v>278</v>
      </c>
      <c r="C95" s="5">
        <f t="shared" si="18"/>
        <v>0</v>
      </c>
      <c r="D95" s="5">
        <v>153000</v>
      </c>
      <c r="E95" s="5">
        <f t="shared" si="18"/>
        <v>0</v>
      </c>
      <c r="F95" s="5">
        <f t="shared" si="18"/>
        <v>153000</v>
      </c>
    </row>
    <row r="96" spans="1:6" ht="12.75">
      <c r="A96" s="7" t="s">
        <v>281</v>
      </c>
      <c r="B96" s="4" t="s">
        <v>282</v>
      </c>
      <c r="C96" s="5">
        <f>C488</f>
        <v>0</v>
      </c>
      <c r="D96" s="5">
        <v>153000</v>
      </c>
      <c r="E96" s="5">
        <f>E488</f>
        <v>0</v>
      </c>
      <c r="F96" s="5">
        <f>F488</f>
        <v>153000</v>
      </c>
    </row>
    <row r="97" spans="1:6" ht="12.75">
      <c r="A97" s="7" t="s">
        <v>98</v>
      </c>
      <c r="B97" s="4" t="s">
        <v>99</v>
      </c>
      <c r="C97" s="5">
        <f aca="true" t="shared" si="19" ref="C97:F99">C98</f>
        <v>0</v>
      </c>
      <c r="D97" s="5">
        <v>357000</v>
      </c>
      <c r="E97" s="5">
        <f t="shared" si="19"/>
        <v>0</v>
      </c>
      <c r="F97" s="5">
        <f t="shared" si="19"/>
        <v>357000</v>
      </c>
    </row>
    <row r="98" spans="1:6" ht="12.75">
      <c r="A98" s="7" t="s">
        <v>100</v>
      </c>
      <c r="B98" s="4" t="s">
        <v>101</v>
      </c>
      <c r="C98" s="5">
        <f t="shared" si="19"/>
        <v>0</v>
      </c>
      <c r="D98" s="5">
        <v>357000</v>
      </c>
      <c r="E98" s="5">
        <f t="shared" si="19"/>
        <v>0</v>
      </c>
      <c r="F98" s="5">
        <f t="shared" si="19"/>
        <v>357000</v>
      </c>
    </row>
    <row r="99" spans="1:6" ht="12.75">
      <c r="A99" s="7" t="s">
        <v>102</v>
      </c>
      <c r="B99" s="4" t="s">
        <v>103</v>
      </c>
      <c r="C99" s="5">
        <f t="shared" si="19"/>
        <v>0</v>
      </c>
      <c r="D99" s="5">
        <v>357000</v>
      </c>
      <c r="E99" s="5">
        <f t="shared" si="19"/>
        <v>0</v>
      </c>
      <c r="F99" s="5">
        <f t="shared" si="19"/>
        <v>357000</v>
      </c>
    </row>
    <row r="100" spans="1:6" ht="12.75">
      <c r="A100" s="7" t="s">
        <v>110</v>
      </c>
      <c r="B100" s="4" t="s">
        <v>111</v>
      </c>
      <c r="C100" s="5">
        <f>C492</f>
        <v>0</v>
      </c>
      <c r="D100" s="5">
        <v>357000</v>
      </c>
      <c r="E100" s="5">
        <f>E492</f>
        <v>0</v>
      </c>
      <c r="F100" s="5">
        <f>F492</f>
        <v>357000</v>
      </c>
    </row>
    <row r="101" spans="1:6" ht="12.75">
      <c r="A101" s="7" t="s">
        <v>307</v>
      </c>
      <c r="B101" s="4" t="s">
        <v>308</v>
      </c>
      <c r="C101" s="5">
        <f aca="true" t="shared" si="20" ref="C101:F102">C102</f>
        <v>0</v>
      </c>
      <c r="D101" s="5">
        <v>866000</v>
      </c>
      <c r="E101" s="5">
        <f t="shared" si="20"/>
        <v>0</v>
      </c>
      <c r="F101" s="5">
        <f t="shared" si="20"/>
        <v>866000</v>
      </c>
    </row>
    <row r="102" spans="1:6" ht="12.75">
      <c r="A102" s="7" t="s">
        <v>221</v>
      </c>
      <c r="B102" s="4" t="s">
        <v>222</v>
      </c>
      <c r="C102" s="5">
        <f t="shared" si="20"/>
        <v>0</v>
      </c>
      <c r="D102" s="5">
        <v>866000</v>
      </c>
      <c r="E102" s="5">
        <f t="shared" si="20"/>
        <v>0</v>
      </c>
      <c r="F102" s="5">
        <f t="shared" si="20"/>
        <v>866000</v>
      </c>
    </row>
    <row r="103" spans="1:6" ht="12.75">
      <c r="A103" s="7" t="s">
        <v>223</v>
      </c>
      <c r="B103" s="4" t="s">
        <v>224</v>
      </c>
      <c r="C103" s="5">
        <f>C104+C106</f>
        <v>0</v>
      </c>
      <c r="D103" s="5">
        <v>866000</v>
      </c>
      <c r="E103" s="5">
        <f>E104+E106</f>
        <v>0</v>
      </c>
      <c r="F103" s="5">
        <f>F104+F106</f>
        <v>866000</v>
      </c>
    </row>
    <row r="104" spans="1:6" ht="12.75">
      <c r="A104" s="7" t="s">
        <v>225</v>
      </c>
      <c r="B104" s="4" t="s">
        <v>226</v>
      </c>
      <c r="C104" s="5">
        <f>C105</f>
        <v>0</v>
      </c>
      <c r="D104" s="5">
        <v>706000</v>
      </c>
      <c r="E104" s="5">
        <f>E105</f>
        <v>0</v>
      </c>
      <c r="F104" s="5">
        <f>F105</f>
        <v>706000</v>
      </c>
    </row>
    <row r="105" spans="1:6" ht="12.75">
      <c r="A105" s="7" t="s">
        <v>227</v>
      </c>
      <c r="B105" s="4" t="s">
        <v>228</v>
      </c>
      <c r="C105" s="5">
        <f>C353</f>
        <v>0</v>
      </c>
      <c r="D105" s="5">
        <v>706000</v>
      </c>
      <c r="E105" s="5">
        <f>E353</f>
        <v>0</v>
      </c>
      <c r="F105" s="5">
        <f>F353</f>
        <v>706000</v>
      </c>
    </row>
    <row r="106" spans="1:6" ht="12.75">
      <c r="A106" s="7" t="s">
        <v>229</v>
      </c>
      <c r="B106" s="4" t="s">
        <v>176</v>
      </c>
      <c r="C106" s="5">
        <f>C107</f>
        <v>0</v>
      </c>
      <c r="D106" s="5">
        <v>160000</v>
      </c>
      <c r="E106" s="5">
        <f>E107</f>
        <v>0</v>
      </c>
      <c r="F106" s="5">
        <f>F107</f>
        <v>160000</v>
      </c>
    </row>
    <row r="107" spans="1:6" ht="12.75">
      <c r="A107" s="7" t="s">
        <v>230</v>
      </c>
      <c r="B107" s="4" t="s">
        <v>231</v>
      </c>
      <c r="C107" s="5">
        <f>C355</f>
        <v>0</v>
      </c>
      <c r="D107" s="5">
        <v>160000</v>
      </c>
      <c r="E107" s="5">
        <f>E355</f>
        <v>0</v>
      </c>
      <c r="F107" s="5">
        <f>F355</f>
        <v>160000</v>
      </c>
    </row>
    <row r="108" spans="1:6" ht="12.75">
      <c r="A108" s="7" t="s">
        <v>309</v>
      </c>
      <c r="B108" s="4" t="s">
        <v>310</v>
      </c>
      <c r="C108" s="5">
        <f>C109</f>
        <v>0</v>
      </c>
      <c r="D108" s="5">
        <v>460000</v>
      </c>
      <c r="E108" s="5">
        <f>E109</f>
        <v>0</v>
      </c>
      <c r="F108" s="5">
        <f>F109</f>
        <v>460000</v>
      </c>
    </row>
    <row r="109" spans="1:6" ht="12.75">
      <c r="A109" s="7" t="s">
        <v>311</v>
      </c>
      <c r="B109" s="4" t="s">
        <v>312</v>
      </c>
      <c r="C109" s="5">
        <f>C110+C112</f>
        <v>0</v>
      </c>
      <c r="D109" s="5">
        <v>460000</v>
      </c>
      <c r="E109" s="5">
        <f>E110+E112</f>
        <v>0</v>
      </c>
      <c r="F109" s="5">
        <f>F110+F112</f>
        <v>460000</v>
      </c>
    </row>
    <row r="110" spans="1:6" ht="12.75">
      <c r="A110" s="7" t="s">
        <v>221</v>
      </c>
      <c r="B110" s="4" t="s">
        <v>222</v>
      </c>
      <c r="C110" s="5">
        <f>C111</f>
        <v>0</v>
      </c>
      <c r="D110" s="5">
        <v>426000</v>
      </c>
      <c r="E110" s="5">
        <f>E111</f>
        <v>0</v>
      </c>
      <c r="F110" s="5">
        <f>F111</f>
        <v>426000</v>
      </c>
    </row>
    <row r="111" spans="1:6" ht="26.25">
      <c r="A111" s="7" t="s">
        <v>80</v>
      </c>
      <c r="B111" s="4" t="s">
        <v>81</v>
      </c>
      <c r="C111" s="5">
        <f>C359</f>
        <v>0</v>
      </c>
      <c r="D111" s="5">
        <v>426000</v>
      </c>
      <c r="E111" s="5">
        <f>E359</f>
        <v>0</v>
      </c>
      <c r="F111" s="5">
        <f>F359</f>
        <v>426000</v>
      </c>
    </row>
    <row r="112" spans="1:6" ht="12.75">
      <c r="A112" s="7" t="s">
        <v>274</v>
      </c>
      <c r="B112" s="4" t="s">
        <v>89</v>
      </c>
      <c r="C112" s="5">
        <f aca="true" t="shared" si="21" ref="C112:F114">C113</f>
        <v>0</v>
      </c>
      <c r="D112" s="5">
        <v>34000</v>
      </c>
      <c r="E112" s="5">
        <f t="shared" si="21"/>
        <v>0</v>
      </c>
      <c r="F112" s="5">
        <f t="shared" si="21"/>
        <v>34000</v>
      </c>
    </row>
    <row r="113" spans="1:6" ht="12.75">
      <c r="A113" s="7" t="s">
        <v>98</v>
      </c>
      <c r="B113" s="4" t="s">
        <v>99</v>
      </c>
      <c r="C113" s="5">
        <f t="shared" si="21"/>
        <v>0</v>
      </c>
      <c r="D113" s="5">
        <v>34000</v>
      </c>
      <c r="E113" s="5">
        <f t="shared" si="21"/>
        <v>0</v>
      </c>
      <c r="F113" s="5">
        <f t="shared" si="21"/>
        <v>34000</v>
      </c>
    </row>
    <row r="114" spans="1:6" ht="12.75">
      <c r="A114" s="7" t="s">
        <v>100</v>
      </c>
      <c r="B114" s="4" t="s">
        <v>101</v>
      </c>
      <c r="C114" s="5">
        <f t="shared" si="21"/>
        <v>0</v>
      </c>
      <c r="D114" s="5">
        <v>34000</v>
      </c>
      <c r="E114" s="5">
        <f t="shared" si="21"/>
        <v>0</v>
      </c>
      <c r="F114" s="5">
        <f t="shared" si="21"/>
        <v>34000</v>
      </c>
    </row>
    <row r="115" spans="1:6" ht="12.75">
      <c r="A115" s="7" t="s">
        <v>102</v>
      </c>
      <c r="B115" s="4" t="s">
        <v>103</v>
      </c>
      <c r="C115" s="5">
        <f>C117+C116</f>
        <v>0</v>
      </c>
      <c r="D115" s="5">
        <v>34000</v>
      </c>
      <c r="E115" s="5">
        <f>E117+E116</f>
        <v>0</v>
      </c>
      <c r="F115" s="5">
        <f>F117+F116</f>
        <v>34000</v>
      </c>
    </row>
    <row r="116" spans="1:6" ht="12.75">
      <c r="A116" s="7" t="s">
        <v>106</v>
      </c>
      <c r="B116" s="4" t="s">
        <v>107</v>
      </c>
      <c r="C116" s="5">
        <f aca="true" t="shared" si="22" ref="C116:F117">C499</f>
        <v>0</v>
      </c>
      <c r="D116" s="5">
        <v>0</v>
      </c>
      <c r="E116" s="5">
        <f t="shared" si="22"/>
        <v>0</v>
      </c>
      <c r="F116" s="5">
        <f t="shared" si="22"/>
        <v>0</v>
      </c>
    </row>
    <row r="117" spans="1:6" ht="12.75">
      <c r="A117" s="7" t="s">
        <v>110</v>
      </c>
      <c r="B117" s="4" t="s">
        <v>111</v>
      </c>
      <c r="C117" s="5">
        <f t="shared" si="22"/>
        <v>0</v>
      </c>
      <c r="D117" s="5">
        <v>34000</v>
      </c>
      <c r="E117" s="5">
        <f t="shared" si="22"/>
        <v>0</v>
      </c>
      <c r="F117" s="5">
        <f t="shared" si="22"/>
        <v>34000</v>
      </c>
    </row>
    <row r="118" spans="1:6" ht="12.75">
      <c r="A118" s="7" t="s">
        <v>313</v>
      </c>
      <c r="B118" s="4" t="s">
        <v>314</v>
      </c>
      <c r="C118" s="5">
        <f>C119+C133+C151+C185</f>
        <v>0</v>
      </c>
      <c r="D118" s="5">
        <v>189026000</v>
      </c>
      <c r="E118" s="5">
        <f>E119+E133+E151+E185</f>
        <v>10706000</v>
      </c>
      <c r="F118" s="5">
        <f>F119+F133+F151+F185</f>
        <v>199732000</v>
      </c>
    </row>
    <row r="119" spans="1:6" ht="12.75">
      <c r="A119" s="7" t="s">
        <v>315</v>
      </c>
      <c r="B119" s="4" t="s">
        <v>316</v>
      </c>
      <c r="C119" s="5">
        <f>C120+C128</f>
        <v>0</v>
      </c>
      <c r="D119" s="5">
        <v>14572000</v>
      </c>
      <c r="E119" s="5">
        <f>E120+E128</f>
        <v>-630000</v>
      </c>
      <c r="F119" s="5">
        <f>F120+F128</f>
        <v>13942000</v>
      </c>
    </row>
    <row r="120" spans="1:6" ht="12.75">
      <c r="A120" s="7" t="s">
        <v>221</v>
      </c>
      <c r="B120" s="4" t="s">
        <v>222</v>
      </c>
      <c r="C120" s="5">
        <f>C121+C122+C126</f>
        <v>0</v>
      </c>
      <c r="D120" s="5">
        <v>14572000</v>
      </c>
      <c r="E120" s="5">
        <f>E121+E122+E126</f>
        <v>-630000</v>
      </c>
      <c r="F120" s="5">
        <f>F121+F122+F126</f>
        <v>13942000</v>
      </c>
    </row>
    <row r="121" spans="1:6" ht="26.25">
      <c r="A121" s="7" t="s">
        <v>80</v>
      </c>
      <c r="B121" s="4" t="s">
        <v>81</v>
      </c>
      <c r="C121" s="5">
        <f>C363</f>
        <v>0</v>
      </c>
      <c r="D121" s="5">
        <v>1709000</v>
      </c>
      <c r="E121" s="5">
        <f>E363</f>
        <v>0</v>
      </c>
      <c r="F121" s="5">
        <f>F363</f>
        <v>1709000</v>
      </c>
    </row>
    <row r="122" spans="1:6" ht="12.75">
      <c r="A122" s="7" t="s">
        <v>248</v>
      </c>
      <c r="B122" s="4" t="s">
        <v>249</v>
      </c>
      <c r="C122" s="5">
        <f>C123</f>
        <v>0</v>
      </c>
      <c r="D122" s="5">
        <v>12637000</v>
      </c>
      <c r="E122" s="5">
        <f>E123</f>
        <v>-630000</v>
      </c>
      <c r="F122" s="5">
        <f>F123</f>
        <v>12007000</v>
      </c>
    </row>
    <row r="123" spans="1:6" ht="12.75">
      <c r="A123" s="7" t="s">
        <v>250</v>
      </c>
      <c r="B123" s="4" t="s">
        <v>251</v>
      </c>
      <c r="C123" s="5">
        <f>C124+C125</f>
        <v>0</v>
      </c>
      <c r="D123" s="5">
        <v>12637000</v>
      </c>
      <c r="E123" s="5">
        <f>E124+E125</f>
        <v>-630000</v>
      </c>
      <c r="F123" s="5">
        <f>F124+F125</f>
        <v>12007000</v>
      </c>
    </row>
    <row r="124" spans="1:6" ht="12.75">
      <c r="A124" s="7" t="s">
        <v>252</v>
      </c>
      <c r="B124" s="4" t="s">
        <v>253</v>
      </c>
      <c r="C124" s="5">
        <f aca="true" t="shared" si="23" ref="C124:F125">C366</f>
        <v>0</v>
      </c>
      <c r="D124" s="5">
        <v>3145000</v>
      </c>
      <c r="E124" s="5">
        <f t="shared" si="23"/>
        <v>0</v>
      </c>
      <c r="F124" s="5">
        <f t="shared" si="23"/>
        <v>3145000</v>
      </c>
    </row>
    <row r="125" spans="1:6" ht="12.75">
      <c r="A125" s="7" t="s">
        <v>254</v>
      </c>
      <c r="B125" s="4" t="s">
        <v>255</v>
      </c>
      <c r="C125" s="5">
        <f t="shared" si="23"/>
        <v>0</v>
      </c>
      <c r="D125" s="5">
        <v>9492000</v>
      </c>
      <c r="E125" s="5">
        <f t="shared" si="23"/>
        <v>-630000</v>
      </c>
      <c r="F125" s="5">
        <f t="shared" si="23"/>
        <v>8862000</v>
      </c>
    </row>
    <row r="126" spans="1:6" ht="26.25">
      <c r="A126" s="7" t="s">
        <v>82</v>
      </c>
      <c r="B126" s="4" t="s">
        <v>83</v>
      </c>
      <c r="C126" s="5">
        <f>C127</f>
        <v>0</v>
      </c>
      <c r="D126" s="5">
        <v>226000</v>
      </c>
      <c r="E126" s="5">
        <f>E127</f>
        <v>0</v>
      </c>
      <c r="F126" s="5">
        <f>F127</f>
        <v>226000</v>
      </c>
    </row>
    <row r="127" spans="1:6" ht="12.75">
      <c r="A127" s="7" t="s">
        <v>84</v>
      </c>
      <c r="B127" s="4" t="s">
        <v>85</v>
      </c>
      <c r="C127" s="5">
        <f>C369</f>
        <v>0</v>
      </c>
      <c r="D127" s="5">
        <v>226000</v>
      </c>
      <c r="E127" s="5">
        <f>E369</f>
        <v>0</v>
      </c>
      <c r="F127" s="5">
        <f>F369</f>
        <v>226000</v>
      </c>
    </row>
    <row r="128" spans="1:6" ht="12.75">
      <c r="A128" s="7" t="s">
        <v>274</v>
      </c>
      <c r="B128" s="4" t="s">
        <v>89</v>
      </c>
      <c r="C128" s="5">
        <f aca="true" t="shared" si="24" ref="C128:F131">C129</f>
        <v>0</v>
      </c>
      <c r="D128" s="5">
        <v>0</v>
      </c>
      <c r="E128" s="5">
        <f t="shared" si="24"/>
        <v>0</v>
      </c>
      <c r="F128" s="5">
        <f t="shared" si="24"/>
        <v>0</v>
      </c>
    </row>
    <row r="129" spans="1:6" ht="12.75">
      <c r="A129" s="7" t="s">
        <v>98</v>
      </c>
      <c r="B129" s="4" t="s">
        <v>99</v>
      </c>
      <c r="C129" s="5">
        <f t="shared" si="24"/>
        <v>0</v>
      </c>
      <c r="D129" s="5">
        <v>0</v>
      </c>
      <c r="E129" s="5">
        <f t="shared" si="24"/>
        <v>0</v>
      </c>
      <c r="F129" s="5">
        <f t="shared" si="24"/>
        <v>0</v>
      </c>
    </row>
    <row r="130" spans="1:6" ht="12.75">
      <c r="A130" s="7" t="s">
        <v>100</v>
      </c>
      <c r="B130" s="4" t="s">
        <v>101</v>
      </c>
      <c r="C130" s="5">
        <f t="shared" si="24"/>
        <v>0</v>
      </c>
      <c r="D130" s="5">
        <v>0</v>
      </c>
      <c r="E130" s="5">
        <f t="shared" si="24"/>
        <v>0</v>
      </c>
      <c r="F130" s="5">
        <f t="shared" si="24"/>
        <v>0</v>
      </c>
    </row>
    <row r="131" spans="1:6" ht="12.75">
      <c r="A131" s="7" t="s">
        <v>102</v>
      </c>
      <c r="B131" s="4" t="s">
        <v>103</v>
      </c>
      <c r="C131" s="5">
        <f t="shared" si="24"/>
        <v>0</v>
      </c>
      <c r="D131" s="5">
        <v>0</v>
      </c>
      <c r="E131" s="5">
        <f t="shared" si="24"/>
        <v>0</v>
      </c>
      <c r="F131" s="5">
        <f t="shared" si="24"/>
        <v>0</v>
      </c>
    </row>
    <row r="132" spans="1:6" ht="12.75">
      <c r="A132" s="7" t="s">
        <v>110</v>
      </c>
      <c r="B132" s="4" t="s">
        <v>111</v>
      </c>
      <c r="C132" s="5">
        <f>C507</f>
        <v>0</v>
      </c>
      <c r="D132" s="5">
        <v>0</v>
      </c>
      <c r="E132" s="5">
        <f>E507</f>
        <v>0</v>
      </c>
      <c r="F132" s="5">
        <f>F507</f>
        <v>0</v>
      </c>
    </row>
    <row r="133" spans="1:6" ht="12.75">
      <c r="A133" s="7" t="s">
        <v>317</v>
      </c>
      <c r="B133" s="4" t="s">
        <v>318</v>
      </c>
      <c r="C133" s="5">
        <f>C134+C139</f>
        <v>0</v>
      </c>
      <c r="D133" s="5">
        <v>10570000</v>
      </c>
      <c r="E133" s="5">
        <f>E134+E139</f>
        <v>0</v>
      </c>
      <c r="F133" s="5">
        <f>F134+F139</f>
        <v>10570000</v>
      </c>
    </row>
    <row r="134" spans="1:6" ht="12.75">
      <c r="A134" s="7" t="s">
        <v>221</v>
      </c>
      <c r="B134" s="4" t="s">
        <v>222</v>
      </c>
      <c r="C134" s="5">
        <f aca="true" t="shared" si="25" ref="C134:F135">C135</f>
        <v>0</v>
      </c>
      <c r="D134" s="5">
        <v>2500000</v>
      </c>
      <c r="E134" s="5">
        <f t="shared" si="25"/>
        <v>0</v>
      </c>
      <c r="F134" s="5">
        <f t="shared" si="25"/>
        <v>2500000</v>
      </c>
    </row>
    <row r="135" spans="1:6" ht="12.75">
      <c r="A135" s="7" t="s">
        <v>232</v>
      </c>
      <c r="B135" s="4" t="s">
        <v>233</v>
      </c>
      <c r="C135" s="5">
        <f t="shared" si="25"/>
        <v>0</v>
      </c>
      <c r="D135" s="5">
        <v>2500000</v>
      </c>
      <c r="E135" s="5">
        <f t="shared" si="25"/>
        <v>0</v>
      </c>
      <c r="F135" s="5">
        <f t="shared" si="25"/>
        <v>2500000</v>
      </c>
    </row>
    <row r="136" spans="1:6" ht="39">
      <c r="A136" s="7" t="s">
        <v>234</v>
      </c>
      <c r="B136" s="4" t="s">
        <v>235</v>
      </c>
      <c r="C136" s="5">
        <f>C137+C138</f>
        <v>0</v>
      </c>
      <c r="D136" s="5">
        <v>2500000</v>
      </c>
      <c r="E136" s="5">
        <f>E137+E138</f>
        <v>0</v>
      </c>
      <c r="F136" s="5">
        <f>F137+F138</f>
        <v>2500000</v>
      </c>
    </row>
    <row r="137" spans="1:6" ht="12.75">
      <c r="A137" s="7" t="s">
        <v>236</v>
      </c>
      <c r="B137" s="4" t="s">
        <v>237</v>
      </c>
      <c r="C137" s="5">
        <f aca="true" t="shared" si="26" ref="C137:F138">C374</f>
        <v>0</v>
      </c>
      <c r="D137" s="5">
        <v>0</v>
      </c>
      <c r="E137" s="5">
        <f t="shared" si="26"/>
        <v>0</v>
      </c>
      <c r="F137" s="5">
        <f t="shared" si="26"/>
        <v>0</v>
      </c>
    </row>
    <row r="138" spans="1:6" ht="12.75">
      <c r="A138" s="7" t="s">
        <v>240</v>
      </c>
      <c r="B138" s="4" t="s">
        <v>241</v>
      </c>
      <c r="C138" s="5">
        <f t="shared" si="26"/>
        <v>0</v>
      </c>
      <c r="D138" s="5">
        <v>2500000</v>
      </c>
      <c r="E138" s="5">
        <f t="shared" si="26"/>
        <v>0</v>
      </c>
      <c r="F138" s="5">
        <f t="shared" si="26"/>
        <v>2500000</v>
      </c>
    </row>
    <row r="139" spans="1:6" ht="12.75">
      <c r="A139" s="7" t="s">
        <v>274</v>
      </c>
      <c r="B139" s="4" t="s">
        <v>89</v>
      </c>
      <c r="C139" s="5">
        <f>C140+C144+C147</f>
        <v>0</v>
      </c>
      <c r="D139" s="5">
        <v>8070000</v>
      </c>
      <c r="E139" s="5">
        <f>E140+E144+E147</f>
        <v>0</v>
      </c>
      <c r="F139" s="5">
        <f>F140+F144+F147</f>
        <v>8070000</v>
      </c>
    </row>
    <row r="140" spans="1:6" ht="12.75">
      <c r="A140" s="7" t="s">
        <v>275</v>
      </c>
      <c r="B140" s="4" t="s">
        <v>276</v>
      </c>
      <c r="C140" s="5">
        <f>C141</f>
        <v>0</v>
      </c>
      <c r="D140" s="5">
        <v>8070000</v>
      </c>
      <c r="E140" s="5">
        <f>E141</f>
        <v>0</v>
      </c>
      <c r="F140" s="5">
        <f>F141</f>
        <v>8070000</v>
      </c>
    </row>
    <row r="141" spans="1:6" ht="12.75">
      <c r="A141" s="7" t="s">
        <v>277</v>
      </c>
      <c r="B141" s="4" t="s">
        <v>278</v>
      </c>
      <c r="C141" s="5">
        <f>C142+C143</f>
        <v>0</v>
      </c>
      <c r="D141" s="5">
        <v>8070000</v>
      </c>
      <c r="E141" s="5">
        <f>E142+E143</f>
        <v>0</v>
      </c>
      <c r="F141" s="5">
        <f>F142+F143</f>
        <v>8070000</v>
      </c>
    </row>
    <row r="142" spans="1:6" ht="12.75">
      <c r="A142" s="7" t="s">
        <v>279</v>
      </c>
      <c r="B142" s="4" t="s">
        <v>280</v>
      </c>
      <c r="C142" s="5">
        <f aca="true" t="shared" si="27" ref="C142:F143">C512</f>
        <v>0</v>
      </c>
      <c r="D142" s="5">
        <v>7966000</v>
      </c>
      <c r="E142" s="5">
        <f t="shared" si="27"/>
        <v>0</v>
      </c>
      <c r="F142" s="5">
        <f t="shared" si="27"/>
        <v>7966000</v>
      </c>
    </row>
    <row r="143" spans="1:6" ht="12.75">
      <c r="A143" s="7" t="s">
        <v>281</v>
      </c>
      <c r="B143" s="4" t="s">
        <v>282</v>
      </c>
      <c r="C143" s="5">
        <f t="shared" si="27"/>
        <v>0</v>
      </c>
      <c r="D143" s="5">
        <v>104000</v>
      </c>
      <c r="E143" s="5">
        <f t="shared" si="27"/>
        <v>0</v>
      </c>
      <c r="F143" s="5">
        <f t="shared" si="27"/>
        <v>104000</v>
      </c>
    </row>
    <row r="144" spans="1:6" ht="12.75">
      <c r="A144" s="7" t="s">
        <v>283</v>
      </c>
      <c r="B144" s="4" t="s">
        <v>284</v>
      </c>
      <c r="C144" s="5">
        <f aca="true" t="shared" si="28" ref="C144:F145">C145</f>
        <v>0</v>
      </c>
      <c r="D144" s="5">
        <v>0</v>
      </c>
      <c r="E144" s="5">
        <f t="shared" si="28"/>
        <v>0</v>
      </c>
      <c r="F144" s="5">
        <f t="shared" si="28"/>
        <v>0</v>
      </c>
    </row>
    <row r="145" spans="1:6" ht="26.25">
      <c r="A145" s="7" t="s">
        <v>285</v>
      </c>
      <c r="B145" s="4" t="s">
        <v>286</v>
      </c>
      <c r="C145" s="5">
        <f t="shared" si="28"/>
        <v>0</v>
      </c>
      <c r="D145" s="5">
        <v>0</v>
      </c>
      <c r="E145" s="5">
        <f t="shared" si="28"/>
        <v>0</v>
      </c>
      <c r="F145" s="5">
        <f t="shared" si="28"/>
        <v>0</v>
      </c>
    </row>
    <row r="146" spans="1:6" ht="12.75">
      <c r="A146" s="7" t="s">
        <v>287</v>
      </c>
      <c r="B146" s="4" t="s">
        <v>288</v>
      </c>
      <c r="C146" s="5">
        <f>C516</f>
        <v>0</v>
      </c>
      <c r="D146" s="5">
        <v>0</v>
      </c>
      <c r="E146" s="5">
        <f>E516</f>
        <v>0</v>
      </c>
      <c r="F146" s="5">
        <f>F516</f>
        <v>0</v>
      </c>
    </row>
    <row r="147" spans="1:6" ht="12.75">
      <c r="A147" s="7" t="s">
        <v>98</v>
      </c>
      <c r="B147" s="4" t="s">
        <v>99</v>
      </c>
      <c r="C147" s="5">
        <f aca="true" t="shared" si="29" ref="C147:F149">C148</f>
        <v>0</v>
      </c>
      <c r="D147" s="5">
        <v>0</v>
      </c>
      <c r="E147" s="5">
        <f t="shared" si="29"/>
        <v>0</v>
      </c>
      <c r="F147" s="5">
        <f t="shared" si="29"/>
        <v>0</v>
      </c>
    </row>
    <row r="148" spans="1:6" ht="12.75">
      <c r="A148" s="7" t="s">
        <v>100</v>
      </c>
      <c r="B148" s="4" t="s">
        <v>101</v>
      </c>
      <c r="C148" s="5">
        <f t="shared" si="29"/>
        <v>0</v>
      </c>
      <c r="D148" s="5">
        <v>0</v>
      </c>
      <c r="E148" s="5">
        <f t="shared" si="29"/>
        <v>0</v>
      </c>
      <c r="F148" s="5">
        <f t="shared" si="29"/>
        <v>0</v>
      </c>
    </row>
    <row r="149" spans="1:6" ht="12.75">
      <c r="A149" s="7" t="s">
        <v>102</v>
      </c>
      <c r="B149" s="4" t="s">
        <v>103</v>
      </c>
      <c r="C149" s="5">
        <f t="shared" si="29"/>
        <v>0</v>
      </c>
      <c r="D149" s="5">
        <v>0</v>
      </c>
      <c r="E149" s="5">
        <f t="shared" si="29"/>
        <v>0</v>
      </c>
      <c r="F149" s="5">
        <f t="shared" si="29"/>
        <v>0</v>
      </c>
    </row>
    <row r="150" spans="1:6" ht="12.75">
      <c r="A150" s="7" t="s">
        <v>110</v>
      </c>
      <c r="B150" s="4" t="s">
        <v>111</v>
      </c>
      <c r="C150" s="5">
        <f>C520</f>
        <v>0</v>
      </c>
      <c r="D150" s="5">
        <v>0</v>
      </c>
      <c r="E150" s="5">
        <f>E520</f>
        <v>0</v>
      </c>
      <c r="F150" s="5">
        <f>F520</f>
        <v>0</v>
      </c>
    </row>
    <row r="151" spans="1:6" ht="12.75">
      <c r="A151" s="7" t="s">
        <v>319</v>
      </c>
      <c r="B151" s="4" t="s">
        <v>320</v>
      </c>
      <c r="C151" s="5">
        <f>C152+C168</f>
        <v>0</v>
      </c>
      <c r="D151" s="5">
        <v>67973000</v>
      </c>
      <c r="E151" s="5">
        <f>E152+E168</f>
        <v>1899000</v>
      </c>
      <c r="F151" s="5">
        <f>F152+F168</f>
        <v>69872000</v>
      </c>
    </row>
    <row r="152" spans="1:6" ht="12.75">
      <c r="A152" s="7" t="s">
        <v>221</v>
      </c>
      <c r="B152" s="4" t="s">
        <v>222</v>
      </c>
      <c r="C152" s="5">
        <f>C153+C154+C155+C159+C164</f>
        <v>0</v>
      </c>
      <c r="D152" s="5">
        <v>55602000</v>
      </c>
      <c r="E152" s="5">
        <f>E153+E154+E155+E159+E164</f>
        <v>1899000</v>
      </c>
      <c r="F152" s="5">
        <f>F153+F154+F155+F159+F164</f>
        <v>57501000</v>
      </c>
    </row>
    <row r="153" spans="1:6" ht="12.75">
      <c r="A153" s="7" t="s">
        <v>78</v>
      </c>
      <c r="B153" s="4" t="s">
        <v>79</v>
      </c>
      <c r="C153" s="5">
        <f aca="true" t="shared" si="30" ref="C153:F154">C378</f>
        <v>0</v>
      </c>
      <c r="D153" s="5">
        <v>3505000</v>
      </c>
      <c r="E153" s="5">
        <f t="shared" si="30"/>
        <v>0</v>
      </c>
      <c r="F153" s="5">
        <f t="shared" si="30"/>
        <v>3505000</v>
      </c>
    </row>
    <row r="154" spans="1:6" ht="26.25">
      <c r="A154" s="7" t="s">
        <v>80</v>
      </c>
      <c r="B154" s="4" t="s">
        <v>81</v>
      </c>
      <c r="C154" s="5">
        <f t="shared" si="30"/>
        <v>0</v>
      </c>
      <c r="D154" s="5">
        <v>2018000</v>
      </c>
      <c r="E154" s="5">
        <f t="shared" si="30"/>
        <v>166000</v>
      </c>
      <c r="F154" s="5">
        <f t="shared" si="30"/>
        <v>2184000</v>
      </c>
    </row>
    <row r="155" spans="1:6" ht="12.75">
      <c r="A155" s="7" t="s">
        <v>232</v>
      </c>
      <c r="B155" s="4" t="s">
        <v>233</v>
      </c>
      <c r="C155" s="5">
        <f aca="true" t="shared" si="31" ref="C155:F156">C156</f>
        <v>0</v>
      </c>
      <c r="D155" s="5">
        <v>30395000</v>
      </c>
      <c r="E155" s="5">
        <f t="shared" si="31"/>
        <v>1670500</v>
      </c>
      <c r="F155" s="5">
        <f t="shared" si="31"/>
        <v>32065500</v>
      </c>
    </row>
    <row r="156" spans="1:6" ht="39">
      <c r="A156" s="7" t="s">
        <v>234</v>
      </c>
      <c r="B156" s="4" t="s">
        <v>235</v>
      </c>
      <c r="C156" s="5">
        <f t="shared" si="31"/>
        <v>0</v>
      </c>
      <c r="D156" s="5">
        <v>30395000</v>
      </c>
      <c r="E156" s="5">
        <f t="shared" si="31"/>
        <v>1670500</v>
      </c>
      <c r="F156" s="5">
        <f t="shared" si="31"/>
        <v>32065500</v>
      </c>
    </row>
    <row r="157" spans="1:6" ht="12.75">
      <c r="A157" s="7" t="s">
        <v>436</v>
      </c>
      <c r="B157" s="4" t="s">
        <v>237</v>
      </c>
      <c r="C157" s="5">
        <f>C382</f>
        <v>0</v>
      </c>
      <c r="D157" s="5">
        <v>30395000</v>
      </c>
      <c r="E157" s="5">
        <f>E382</f>
        <v>1670500</v>
      </c>
      <c r="F157" s="5">
        <f>F382</f>
        <v>32065500</v>
      </c>
    </row>
    <row r="158" spans="1:6" ht="12.75">
      <c r="A158" s="7" t="s">
        <v>437</v>
      </c>
      <c r="B158" s="20">
        <v>510101</v>
      </c>
      <c r="C158" s="5"/>
      <c r="D158" s="5">
        <f>D383</f>
        <v>0</v>
      </c>
      <c r="E158" s="5">
        <f>E383</f>
        <v>5500</v>
      </c>
      <c r="F158" s="5">
        <f>F383</f>
        <v>5500</v>
      </c>
    </row>
    <row r="159" spans="1:6" ht="26.25">
      <c r="A159" s="7" t="s">
        <v>82</v>
      </c>
      <c r="B159" s="4" t="s">
        <v>83</v>
      </c>
      <c r="C159" s="5">
        <f>C160+C161+C162+C163</f>
        <v>0</v>
      </c>
      <c r="D159" s="5">
        <v>19682000</v>
      </c>
      <c r="E159" s="5">
        <f>E160+E161+E162+E163</f>
        <v>62500</v>
      </c>
      <c r="F159" s="5">
        <f>F160+F161+F162+F163</f>
        <v>19744500</v>
      </c>
    </row>
    <row r="160" spans="1:6" ht="12.75">
      <c r="A160" s="7" t="s">
        <v>256</v>
      </c>
      <c r="B160" s="4" t="s">
        <v>257</v>
      </c>
      <c r="C160" s="5">
        <f aca="true" t="shared" si="32" ref="C160:F163">C385</f>
        <v>0</v>
      </c>
      <c r="D160" s="5">
        <v>1100000</v>
      </c>
      <c r="E160" s="5">
        <f t="shared" si="32"/>
        <v>-5500</v>
      </c>
      <c r="F160" s="5">
        <f t="shared" si="32"/>
        <v>1094500</v>
      </c>
    </row>
    <row r="161" spans="1:6" ht="12.75">
      <c r="A161" s="7" t="s">
        <v>258</v>
      </c>
      <c r="B161" s="4" t="s">
        <v>259</v>
      </c>
      <c r="C161" s="5">
        <f t="shared" si="32"/>
        <v>0</v>
      </c>
      <c r="D161" s="5">
        <v>600000</v>
      </c>
      <c r="E161" s="5">
        <f t="shared" si="32"/>
        <v>0</v>
      </c>
      <c r="F161" s="5">
        <f t="shared" si="32"/>
        <v>600000</v>
      </c>
    </row>
    <row r="162" spans="1:6" ht="12.75">
      <c r="A162" s="7" t="s">
        <v>260</v>
      </c>
      <c r="B162" s="4" t="s">
        <v>261</v>
      </c>
      <c r="C162" s="5">
        <f t="shared" si="32"/>
        <v>0</v>
      </c>
      <c r="D162" s="5">
        <v>17974000</v>
      </c>
      <c r="E162" s="5">
        <f t="shared" si="32"/>
        <v>68000</v>
      </c>
      <c r="F162" s="5">
        <f t="shared" si="32"/>
        <v>18042000</v>
      </c>
    </row>
    <row r="163" spans="1:6" ht="12.75">
      <c r="A163" s="7" t="s">
        <v>86</v>
      </c>
      <c r="B163" s="4" t="s">
        <v>87</v>
      </c>
      <c r="C163" s="5">
        <f t="shared" si="32"/>
        <v>0</v>
      </c>
      <c r="D163" s="5">
        <v>8000</v>
      </c>
      <c r="E163" s="5">
        <f t="shared" si="32"/>
        <v>0</v>
      </c>
      <c r="F163" s="5">
        <f t="shared" si="32"/>
        <v>8000</v>
      </c>
    </row>
    <row r="164" spans="1:6" ht="12.75">
      <c r="A164" s="7" t="s">
        <v>262</v>
      </c>
      <c r="B164" s="4" t="s">
        <v>263</v>
      </c>
      <c r="C164" s="5">
        <f aca="true" t="shared" si="33" ref="C164:F166">C165</f>
        <v>0</v>
      </c>
      <c r="D164" s="5">
        <v>2000</v>
      </c>
      <c r="E164" s="5">
        <f t="shared" si="33"/>
        <v>0</v>
      </c>
      <c r="F164" s="5">
        <f t="shared" si="33"/>
        <v>2000</v>
      </c>
    </row>
    <row r="165" spans="1:6" ht="12.75">
      <c r="A165" s="7" t="s">
        <v>264</v>
      </c>
      <c r="B165" s="4" t="s">
        <v>265</v>
      </c>
      <c r="C165" s="5">
        <f t="shared" si="33"/>
        <v>0</v>
      </c>
      <c r="D165" s="5">
        <v>2000</v>
      </c>
      <c r="E165" s="5">
        <f t="shared" si="33"/>
        <v>0</v>
      </c>
      <c r="F165" s="5">
        <f t="shared" si="33"/>
        <v>2000</v>
      </c>
    </row>
    <row r="166" spans="1:6" ht="12.75">
      <c r="A166" s="7" t="s">
        <v>270</v>
      </c>
      <c r="B166" s="4" t="s">
        <v>271</v>
      </c>
      <c r="C166" s="5">
        <f t="shared" si="33"/>
        <v>0</v>
      </c>
      <c r="D166" s="5">
        <v>2000</v>
      </c>
      <c r="E166" s="5">
        <f t="shared" si="33"/>
        <v>0</v>
      </c>
      <c r="F166" s="5">
        <f t="shared" si="33"/>
        <v>2000</v>
      </c>
    </row>
    <row r="167" spans="1:6" ht="12.75">
      <c r="A167" s="7" t="s">
        <v>272</v>
      </c>
      <c r="B167" s="4" t="s">
        <v>273</v>
      </c>
      <c r="C167" s="5">
        <f>C392</f>
        <v>0</v>
      </c>
      <c r="D167" s="5">
        <v>2000</v>
      </c>
      <c r="E167" s="5">
        <f>E392</f>
        <v>0</v>
      </c>
      <c r="F167" s="5">
        <f>F392</f>
        <v>2000</v>
      </c>
    </row>
    <row r="168" spans="1:6" ht="12.75">
      <c r="A168" s="7" t="s">
        <v>274</v>
      </c>
      <c r="B168" s="4" t="s">
        <v>89</v>
      </c>
      <c r="C168" s="5">
        <f>C169+C172+C175+C180</f>
        <v>0</v>
      </c>
      <c r="D168" s="5">
        <v>12371000</v>
      </c>
      <c r="E168" s="5">
        <f>E169+E172+E175+E180</f>
        <v>0</v>
      </c>
      <c r="F168" s="5">
        <f>F169+F172+F175+F180</f>
        <v>12371000</v>
      </c>
    </row>
    <row r="169" spans="1:6" ht="12.75">
      <c r="A169" s="7" t="s">
        <v>275</v>
      </c>
      <c r="B169" s="4" t="s">
        <v>276</v>
      </c>
      <c r="C169" s="5">
        <f aca="true" t="shared" si="34" ref="C169:F170">C170</f>
        <v>0</v>
      </c>
      <c r="D169" s="5">
        <v>1608000</v>
      </c>
      <c r="E169" s="5">
        <f t="shared" si="34"/>
        <v>0</v>
      </c>
      <c r="F169" s="5">
        <f t="shared" si="34"/>
        <v>1608000</v>
      </c>
    </row>
    <row r="170" spans="1:6" ht="12.75">
      <c r="A170" s="7" t="s">
        <v>277</v>
      </c>
      <c r="B170" s="4" t="s">
        <v>278</v>
      </c>
      <c r="C170" s="5">
        <f t="shared" si="34"/>
        <v>0</v>
      </c>
      <c r="D170" s="5">
        <v>1608000</v>
      </c>
      <c r="E170" s="5">
        <f t="shared" si="34"/>
        <v>0</v>
      </c>
      <c r="F170" s="5">
        <f t="shared" si="34"/>
        <v>1608000</v>
      </c>
    </row>
    <row r="171" spans="1:6" ht="12.75">
      <c r="A171" s="7" t="s">
        <v>281</v>
      </c>
      <c r="B171" s="4" t="s">
        <v>282</v>
      </c>
      <c r="C171" s="5">
        <f>C525</f>
        <v>0</v>
      </c>
      <c r="D171" s="5">
        <v>1608000</v>
      </c>
      <c r="E171" s="5">
        <f>E525</f>
        <v>0</v>
      </c>
      <c r="F171" s="5">
        <f>F525</f>
        <v>1608000</v>
      </c>
    </row>
    <row r="172" spans="1:6" ht="26.25">
      <c r="A172" s="7" t="s">
        <v>291</v>
      </c>
      <c r="B172" s="4" t="s">
        <v>292</v>
      </c>
      <c r="C172" s="5">
        <f aca="true" t="shared" si="35" ref="C172:F173">C173</f>
        <v>0</v>
      </c>
      <c r="D172" s="5">
        <v>1949000</v>
      </c>
      <c r="E172" s="5">
        <f t="shared" si="35"/>
        <v>0</v>
      </c>
      <c r="F172" s="5">
        <f t="shared" si="35"/>
        <v>1949000</v>
      </c>
    </row>
    <row r="173" spans="1:6" ht="12.75">
      <c r="A173" s="7" t="s">
        <v>293</v>
      </c>
      <c r="B173" s="4" t="s">
        <v>294</v>
      </c>
      <c r="C173" s="5">
        <f t="shared" si="35"/>
        <v>0</v>
      </c>
      <c r="D173" s="5">
        <v>1949000</v>
      </c>
      <c r="E173" s="5">
        <f t="shared" si="35"/>
        <v>0</v>
      </c>
      <c r="F173" s="5">
        <f t="shared" si="35"/>
        <v>1949000</v>
      </c>
    </row>
    <row r="174" spans="1:6" ht="12.75">
      <c r="A174" s="7" t="s">
        <v>295</v>
      </c>
      <c r="B174" s="4" t="s">
        <v>296</v>
      </c>
      <c r="C174" s="5">
        <f>C528</f>
        <v>0</v>
      </c>
      <c r="D174" s="5">
        <v>1949000</v>
      </c>
      <c r="E174" s="5">
        <f>E528</f>
        <v>0</v>
      </c>
      <c r="F174" s="5">
        <f>F528</f>
        <v>1949000</v>
      </c>
    </row>
    <row r="175" spans="1:6" ht="26.25">
      <c r="A175" s="7" t="s">
        <v>90</v>
      </c>
      <c r="B175" s="4" t="s">
        <v>91</v>
      </c>
      <c r="C175" s="5">
        <f>C176</f>
        <v>0</v>
      </c>
      <c r="D175" s="5">
        <v>7819000</v>
      </c>
      <c r="E175" s="5">
        <f>E176</f>
        <v>0</v>
      </c>
      <c r="F175" s="5">
        <f>F176</f>
        <v>7819000</v>
      </c>
    </row>
    <row r="176" spans="1:6" ht="12.75">
      <c r="A176" s="7" t="s">
        <v>92</v>
      </c>
      <c r="B176" s="4" t="s">
        <v>93</v>
      </c>
      <c r="C176" s="5">
        <f>C177+C178+C179</f>
        <v>0</v>
      </c>
      <c r="D176" s="5">
        <v>7819000</v>
      </c>
      <c r="E176" s="5">
        <f>E177+E178+E179</f>
        <v>0</v>
      </c>
      <c r="F176" s="5">
        <f>F177+F178+F179</f>
        <v>7819000</v>
      </c>
    </row>
    <row r="177" spans="1:6" ht="12.75">
      <c r="A177" s="7" t="s">
        <v>94</v>
      </c>
      <c r="B177" s="4" t="s">
        <v>95</v>
      </c>
      <c r="C177" s="5">
        <f aca="true" t="shared" si="36" ref="C177:F179">C531</f>
        <v>0</v>
      </c>
      <c r="D177" s="5">
        <v>956000</v>
      </c>
      <c r="E177" s="5">
        <f t="shared" si="36"/>
        <v>0</v>
      </c>
      <c r="F177" s="5">
        <f t="shared" si="36"/>
        <v>956000</v>
      </c>
    </row>
    <row r="178" spans="1:6" ht="12.75">
      <c r="A178" s="7" t="s">
        <v>96</v>
      </c>
      <c r="B178" s="4" t="s">
        <v>97</v>
      </c>
      <c r="C178" s="5">
        <f t="shared" si="36"/>
        <v>0</v>
      </c>
      <c r="D178" s="5">
        <v>5414000</v>
      </c>
      <c r="E178" s="5">
        <f t="shared" si="36"/>
        <v>0</v>
      </c>
      <c r="F178" s="5">
        <f t="shared" si="36"/>
        <v>5414000</v>
      </c>
    </row>
    <row r="179" spans="1:6" ht="12.75">
      <c r="A179" s="7" t="s">
        <v>295</v>
      </c>
      <c r="B179" s="4" t="s">
        <v>297</v>
      </c>
      <c r="C179" s="5">
        <f t="shared" si="36"/>
        <v>0</v>
      </c>
      <c r="D179" s="5">
        <v>1449000</v>
      </c>
      <c r="E179" s="5">
        <f t="shared" si="36"/>
        <v>0</v>
      </c>
      <c r="F179" s="5">
        <f t="shared" si="36"/>
        <v>1449000</v>
      </c>
    </row>
    <row r="180" spans="1:6" ht="12.75">
      <c r="A180" s="7" t="s">
        <v>98</v>
      </c>
      <c r="B180" s="4" t="s">
        <v>99</v>
      </c>
      <c r="C180" s="5">
        <f aca="true" t="shared" si="37" ref="C180:F181">C181</f>
        <v>0</v>
      </c>
      <c r="D180" s="5">
        <v>995000</v>
      </c>
      <c r="E180" s="5">
        <f t="shared" si="37"/>
        <v>0</v>
      </c>
      <c r="F180" s="5">
        <f t="shared" si="37"/>
        <v>995000</v>
      </c>
    </row>
    <row r="181" spans="1:6" ht="12.75">
      <c r="A181" s="7" t="s">
        <v>100</v>
      </c>
      <c r="B181" s="4" t="s">
        <v>101</v>
      </c>
      <c r="C181" s="5">
        <f t="shared" si="37"/>
        <v>0</v>
      </c>
      <c r="D181" s="5">
        <v>995000</v>
      </c>
      <c r="E181" s="5">
        <f t="shared" si="37"/>
        <v>0</v>
      </c>
      <c r="F181" s="5">
        <f t="shared" si="37"/>
        <v>995000</v>
      </c>
    </row>
    <row r="182" spans="1:6" ht="12.75">
      <c r="A182" s="7" t="s">
        <v>102</v>
      </c>
      <c r="B182" s="4" t="s">
        <v>103</v>
      </c>
      <c r="C182" s="5">
        <f>C184+C183</f>
        <v>0</v>
      </c>
      <c r="D182" s="5">
        <v>995000</v>
      </c>
      <c r="E182" s="5">
        <f>E184+E183</f>
        <v>0</v>
      </c>
      <c r="F182" s="5">
        <f>F184+F183</f>
        <v>995000</v>
      </c>
    </row>
    <row r="183" spans="1:6" ht="12.75">
      <c r="A183" s="7" t="s">
        <v>106</v>
      </c>
      <c r="B183" s="4" t="s">
        <v>107</v>
      </c>
      <c r="C183" s="5">
        <f aca="true" t="shared" si="38" ref="C183:F184">C537</f>
        <v>0</v>
      </c>
      <c r="D183" s="5">
        <v>80000</v>
      </c>
      <c r="E183" s="5">
        <f t="shared" si="38"/>
        <v>0</v>
      </c>
      <c r="F183" s="5">
        <f t="shared" si="38"/>
        <v>80000</v>
      </c>
    </row>
    <row r="184" spans="1:6" ht="12.75">
      <c r="A184" s="7" t="s">
        <v>110</v>
      </c>
      <c r="B184" s="4" t="s">
        <v>111</v>
      </c>
      <c r="C184" s="5">
        <f t="shared" si="38"/>
        <v>0</v>
      </c>
      <c r="D184" s="5">
        <v>915000</v>
      </c>
      <c r="E184" s="5">
        <f t="shared" si="38"/>
        <v>0</v>
      </c>
      <c r="F184" s="5">
        <f t="shared" si="38"/>
        <v>915000</v>
      </c>
    </row>
    <row r="185" spans="1:6" ht="26.25">
      <c r="A185" s="7" t="s">
        <v>321</v>
      </c>
      <c r="B185" s="4" t="s">
        <v>322</v>
      </c>
      <c r="C185" s="5">
        <f>C186+C203</f>
        <v>0</v>
      </c>
      <c r="D185" s="5">
        <v>95911000</v>
      </c>
      <c r="E185" s="5">
        <f>E186+E203</f>
        <v>9437000</v>
      </c>
      <c r="F185" s="5">
        <f>F186+F203</f>
        <v>105348000</v>
      </c>
    </row>
    <row r="186" spans="1:7" ht="12.75">
      <c r="A186" s="7" t="s">
        <v>221</v>
      </c>
      <c r="B186" s="4" t="s">
        <v>222</v>
      </c>
      <c r="C186" s="5">
        <f>C187+C188+C196+C200+C192+C189</f>
        <v>0</v>
      </c>
      <c r="D186" s="5">
        <v>92914000</v>
      </c>
      <c r="E186" s="5">
        <f>E187+E188+E196+E200+E192+E189</f>
        <v>9437000</v>
      </c>
      <c r="F186" s="5">
        <f>F187+F188+F196+F200+F192+F189</f>
        <v>102351000</v>
      </c>
      <c r="G186" s="12"/>
    </row>
    <row r="187" spans="1:6" ht="12.75">
      <c r="A187" s="7" t="s">
        <v>78</v>
      </c>
      <c r="B187" s="4" t="s">
        <v>79</v>
      </c>
      <c r="C187" s="5">
        <f aca="true" t="shared" si="39" ref="C187:F188">C395</f>
        <v>0</v>
      </c>
      <c r="D187" s="5">
        <v>72924000</v>
      </c>
      <c r="E187" s="5">
        <f t="shared" si="39"/>
        <v>8986000</v>
      </c>
      <c r="F187" s="5">
        <f t="shared" si="39"/>
        <v>81910000</v>
      </c>
    </row>
    <row r="188" spans="1:6" ht="26.25">
      <c r="A188" s="7" t="s">
        <v>80</v>
      </c>
      <c r="B188" s="4" t="s">
        <v>81</v>
      </c>
      <c r="C188" s="5">
        <f t="shared" si="39"/>
        <v>0</v>
      </c>
      <c r="D188" s="5">
        <v>12538000</v>
      </c>
      <c r="E188" s="5">
        <f t="shared" si="39"/>
        <v>397000</v>
      </c>
      <c r="F188" s="5">
        <f t="shared" si="39"/>
        <v>12935000</v>
      </c>
    </row>
    <row r="189" spans="1:6" ht="12.75">
      <c r="A189" s="7" t="s">
        <v>232</v>
      </c>
      <c r="B189" s="4" t="s">
        <v>233</v>
      </c>
      <c r="C189" s="5">
        <f aca="true" t="shared" si="40" ref="C189:F190">C190</f>
        <v>0</v>
      </c>
      <c r="D189" s="5">
        <v>216000</v>
      </c>
      <c r="E189" s="5">
        <f t="shared" si="40"/>
        <v>0</v>
      </c>
      <c r="F189" s="5">
        <f t="shared" si="40"/>
        <v>216000</v>
      </c>
    </row>
    <row r="190" spans="1:6" ht="39">
      <c r="A190" s="7" t="s">
        <v>403</v>
      </c>
      <c r="B190" s="4" t="s">
        <v>235</v>
      </c>
      <c r="C190" s="5">
        <f t="shared" si="40"/>
        <v>0</v>
      </c>
      <c r="D190" s="5">
        <v>216000</v>
      </c>
      <c r="E190" s="5">
        <f t="shared" si="40"/>
        <v>0</v>
      </c>
      <c r="F190" s="5">
        <f t="shared" si="40"/>
        <v>216000</v>
      </c>
    </row>
    <row r="191" spans="1:6" ht="12.75">
      <c r="A191" s="7" t="s">
        <v>429</v>
      </c>
      <c r="B191" s="20">
        <v>510101</v>
      </c>
      <c r="C191" s="5">
        <f>C399</f>
        <v>0</v>
      </c>
      <c r="D191" s="5">
        <v>216000</v>
      </c>
      <c r="E191" s="5">
        <f>E399</f>
        <v>0</v>
      </c>
      <c r="F191" s="5">
        <f>F399</f>
        <v>216000</v>
      </c>
    </row>
    <row r="192" spans="1:6" ht="12.75">
      <c r="A192" s="7" t="s">
        <v>242</v>
      </c>
      <c r="B192" s="4" t="s">
        <v>243</v>
      </c>
      <c r="C192" s="5">
        <f aca="true" t="shared" si="41" ref="C192:F193">C193</f>
        <v>0</v>
      </c>
      <c r="D192" s="5">
        <v>0</v>
      </c>
      <c r="E192" s="5">
        <f t="shared" si="41"/>
        <v>0</v>
      </c>
      <c r="F192" s="5">
        <f t="shared" si="41"/>
        <v>0</v>
      </c>
    </row>
    <row r="193" spans="1:6" ht="12.75">
      <c r="A193" s="7" t="s">
        <v>244</v>
      </c>
      <c r="B193" s="4" t="s">
        <v>245</v>
      </c>
      <c r="C193" s="5">
        <f t="shared" si="41"/>
        <v>0</v>
      </c>
      <c r="D193" s="5">
        <v>0</v>
      </c>
      <c r="E193" s="5">
        <f t="shared" si="41"/>
        <v>0</v>
      </c>
      <c r="F193" s="5">
        <f t="shared" si="41"/>
        <v>0</v>
      </c>
    </row>
    <row r="194" spans="1:6" ht="12.75">
      <c r="A194" s="7" t="s">
        <v>246</v>
      </c>
      <c r="B194" s="4" t="s">
        <v>247</v>
      </c>
      <c r="C194" s="5">
        <f>C402</f>
        <v>0</v>
      </c>
      <c r="D194" s="5">
        <v>0</v>
      </c>
      <c r="E194" s="5">
        <f>E402</f>
        <v>0</v>
      </c>
      <c r="F194" s="5">
        <f>F402</f>
        <v>0</v>
      </c>
    </row>
    <row r="195" spans="1:6" ht="26.25">
      <c r="A195" s="7" t="s">
        <v>401</v>
      </c>
      <c r="B195" s="4" t="s">
        <v>402</v>
      </c>
      <c r="C195" s="5"/>
      <c r="D195" s="5"/>
      <c r="E195" s="5"/>
      <c r="F195" s="5"/>
    </row>
    <row r="196" spans="1:6" ht="12.75">
      <c r="A196" s="7" t="s">
        <v>248</v>
      </c>
      <c r="B196" s="4" t="s">
        <v>249</v>
      </c>
      <c r="C196" s="5">
        <f>C197</f>
        <v>0</v>
      </c>
      <c r="D196" s="5">
        <v>5648000</v>
      </c>
      <c r="E196" s="5">
        <f>E197</f>
        <v>0</v>
      </c>
      <c r="F196" s="5">
        <f>F197</f>
        <v>5648000</v>
      </c>
    </row>
    <row r="197" spans="1:6" ht="12.75">
      <c r="A197" s="7" t="s">
        <v>250</v>
      </c>
      <c r="B197" s="4" t="s">
        <v>251</v>
      </c>
      <c r="C197" s="5">
        <f>C198+C199</f>
        <v>0</v>
      </c>
      <c r="D197" s="5">
        <v>5648000</v>
      </c>
      <c r="E197" s="5">
        <f>E198+E199</f>
        <v>0</v>
      </c>
      <c r="F197" s="5">
        <f>F198+F199</f>
        <v>5648000</v>
      </c>
    </row>
    <row r="198" spans="1:6" ht="12.75">
      <c r="A198" s="7" t="s">
        <v>252</v>
      </c>
      <c r="B198" s="4" t="s">
        <v>253</v>
      </c>
      <c r="C198" s="5">
        <f aca="true" t="shared" si="42" ref="C198:F199">C406</f>
        <v>0</v>
      </c>
      <c r="D198" s="5">
        <v>3740000</v>
      </c>
      <c r="E198" s="5">
        <f t="shared" si="42"/>
        <v>0</v>
      </c>
      <c r="F198" s="5">
        <f t="shared" si="42"/>
        <v>3740000</v>
      </c>
    </row>
    <row r="199" spans="1:6" ht="12.75">
      <c r="A199" s="7" t="s">
        <v>254</v>
      </c>
      <c r="B199" s="4" t="s">
        <v>255</v>
      </c>
      <c r="C199" s="5">
        <f t="shared" si="42"/>
        <v>0</v>
      </c>
      <c r="D199" s="5">
        <v>1908000</v>
      </c>
      <c r="E199" s="5">
        <f t="shared" si="42"/>
        <v>0</v>
      </c>
      <c r="F199" s="5">
        <f t="shared" si="42"/>
        <v>1908000</v>
      </c>
    </row>
    <row r="200" spans="1:6" ht="26.25">
      <c r="A200" s="7" t="s">
        <v>82</v>
      </c>
      <c r="B200" s="4" t="s">
        <v>83</v>
      </c>
      <c r="C200" s="5">
        <f>C201+C202</f>
        <v>0</v>
      </c>
      <c r="D200" s="5">
        <v>1588000</v>
      </c>
      <c r="E200" s="5">
        <f>E201+E202</f>
        <v>54000</v>
      </c>
      <c r="F200" s="5">
        <f>F201+F202</f>
        <v>1642000</v>
      </c>
    </row>
    <row r="201" spans="1:6" ht="12.75">
      <c r="A201" s="7" t="s">
        <v>256</v>
      </c>
      <c r="B201" s="4" t="s">
        <v>257</v>
      </c>
      <c r="C201" s="5">
        <f aca="true" t="shared" si="43" ref="C201:F202">C409</f>
        <v>0</v>
      </c>
      <c r="D201" s="5">
        <v>800000</v>
      </c>
      <c r="E201" s="5">
        <f t="shared" si="43"/>
        <v>0</v>
      </c>
      <c r="F201" s="5">
        <f t="shared" si="43"/>
        <v>800000</v>
      </c>
    </row>
    <row r="202" spans="1:6" ht="12.75">
      <c r="A202" s="7" t="s">
        <v>86</v>
      </c>
      <c r="B202" s="4" t="s">
        <v>87</v>
      </c>
      <c r="C202" s="5">
        <f t="shared" si="43"/>
        <v>0</v>
      </c>
      <c r="D202" s="5">
        <v>788000</v>
      </c>
      <c r="E202" s="5">
        <f t="shared" si="43"/>
        <v>54000</v>
      </c>
      <c r="F202" s="5">
        <f t="shared" si="43"/>
        <v>842000</v>
      </c>
    </row>
    <row r="203" spans="1:6" ht="12.75">
      <c r="A203" s="7" t="s">
        <v>274</v>
      </c>
      <c r="B203" s="4" t="s">
        <v>89</v>
      </c>
      <c r="C203" s="5">
        <f>C204+C212</f>
        <v>0</v>
      </c>
      <c r="D203" s="5">
        <v>2997000</v>
      </c>
      <c r="E203" s="5">
        <f>E204+E212</f>
        <v>0</v>
      </c>
      <c r="F203" s="5">
        <f>F204+F212</f>
        <v>2997000</v>
      </c>
    </row>
    <row r="204" spans="1:6" ht="26.25">
      <c r="A204" s="7" t="s">
        <v>90</v>
      </c>
      <c r="B204" s="4" t="s">
        <v>91</v>
      </c>
      <c r="C204" s="5">
        <f>C207</f>
        <v>0</v>
      </c>
      <c r="D204" s="5">
        <v>2084000</v>
      </c>
      <c r="E204" s="5">
        <f>E207</f>
        <v>0</v>
      </c>
      <c r="F204" s="5">
        <f>F207</f>
        <v>2084000</v>
      </c>
    </row>
    <row r="205" spans="1:6" ht="12.75">
      <c r="A205" s="7" t="s">
        <v>92</v>
      </c>
      <c r="B205" s="4" t="s">
        <v>93</v>
      </c>
      <c r="C205" s="5"/>
      <c r="D205" s="5"/>
      <c r="E205" s="5"/>
      <c r="F205" s="5"/>
    </row>
    <row r="206" spans="1:6" ht="12.75">
      <c r="A206" s="7" t="s">
        <v>96</v>
      </c>
      <c r="B206" s="4" t="s">
        <v>97</v>
      </c>
      <c r="C206" s="5"/>
      <c r="D206" s="5"/>
      <c r="E206" s="5"/>
      <c r="F206" s="5"/>
    </row>
    <row r="207" spans="1:6" ht="12.75">
      <c r="A207" s="7" t="s">
        <v>298</v>
      </c>
      <c r="B207" s="4" t="s">
        <v>299</v>
      </c>
      <c r="C207" s="5">
        <f>C208+C209</f>
        <v>0</v>
      </c>
      <c r="D207" s="5">
        <v>2084000</v>
      </c>
      <c r="E207" s="5">
        <f>E208+E209</f>
        <v>0</v>
      </c>
      <c r="F207" s="5">
        <f>F208+F209</f>
        <v>2084000</v>
      </c>
    </row>
    <row r="208" spans="1:6" ht="12.75">
      <c r="A208" s="7" t="s">
        <v>94</v>
      </c>
      <c r="B208" s="4" t="s">
        <v>300</v>
      </c>
      <c r="C208" s="5">
        <f aca="true" t="shared" si="44" ref="C208:F209">C545</f>
        <v>0</v>
      </c>
      <c r="D208" s="5">
        <v>325000</v>
      </c>
      <c r="E208" s="5">
        <f t="shared" si="44"/>
        <v>0</v>
      </c>
      <c r="F208" s="5">
        <f t="shared" si="44"/>
        <v>325000</v>
      </c>
    </row>
    <row r="209" spans="1:6" ht="12.75">
      <c r="A209" s="7" t="s">
        <v>96</v>
      </c>
      <c r="B209" s="4" t="s">
        <v>301</v>
      </c>
      <c r="C209" s="5">
        <f t="shared" si="44"/>
        <v>0</v>
      </c>
      <c r="D209" s="5">
        <v>1759000</v>
      </c>
      <c r="E209" s="5">
        <f t="shared" si="44"/>
        <v>0</v>
      </c>
      <c r="F209" s="5">
        <f t="shared" si="44"/>
        <v>1759000</v>
      </c>
    </row>
    <row r="210" spans="1:6" ht="26.25">
      <c r="A210" s="7" t="s">
        <v>413</v>
      </c>
      <c r="B210" s="4" t="s">
        <v>415</v>
      </c>
      <c r="C210" s="5"/>
      <c r="D210" s="5"/>
      <c r="E210" s="5"/>
      <c r="F210" s="5"/>
    </row>
    <row r="211" spans="1:6" ht="12.75">
      <c r="A211" s="7" t="s">
        <v>414</v>
      </c>
      <c r="B211" s="4" t="s">
        <v>416</v>
      </c>
      <c r="C211" s="5"/>
      <c r="D211" s="5"/>
      <c r="E211" s="5"/>
      <c r="F211" s="5"/>
    </row>
    <row r="212" spans="1:6" ht="12.75">
      <c r="A212" s="7" t="s">
        <v>98</v>
      </c>
      <c r="B212" s="4" t="s">
        <v>99</v>
      </c>
      <c r="C212" s="5">
        <f aca="true" t="shared" si="45" ref="C212:F213">C213</f>
        <v>0</v>
      </c>
      <c r="D212" s="5">
        <v>913000</v>
      </c>
      <c r="E212" s="5">
        <f t="shared" si="45"/>
        <v>0</v>
      </c>
      <c r="F212" s="5">
        <f t="shared" si="45"/>
        <v>913000</v>
      </c>
    </row>
    <row r="213" spans="1:6" ht="12.75">
      <c r="A213" s="7" t="s">
        <v>100</v>
      </c>
      <c r="B213" s="4" t="s">
        <v>101</v>
      </c>
      <c r="C213" s="5">
        <f t="shared" si="45"/>
        <v>0</v>
      </c>
      <c r="D213" s="5">
        <v>913000</v>
      </c>
      <c r="E213" s="5">
        <f t="shared" si="45"/>
        <v>0</v>
      </c>
      <c r="F213" s="5">
        <f t="shared" si="45"/>
        <v>913000</v>
      </c>
    </row>
    <row r="214" spans="1:6" ht="12.75">
      <c r="A214" s="7" t="s">
        <v>102</v>
      </c>
      <c r="B214" s="4" t="s">
        <v>103</v>
      </c>
      <c r="C214" s="5">
        <f>C215+C216+C217+C218</f>
        <v>0</v>
      </c>
      <c r="D214" s="5">
        <v>913000</v>
      </c>
      <c r="E214" s="5">
        <f>E215+E216+E217+E218</f>
        <v>0</v>
      </c>
      <c r="F214" s="5">
        <f>F215+F216+F217+F218</f>
        <v>913000</v>
      </c>
    </row>
    <row r="215" spans="1:6" ht="12.75">
      <c r="A215" s="7" t="s">
        <v>104</v>
      </c>
      <c r="B215" s="4" t="s">
        <v>105</v>
      </c>
      <c r="C215" s="5">
        <f aca="true" t="shared" si="46" ref="C215:F218">C552</f>
        <v>0</v>
      </c>
      <c r="D215" s="5">
        <v>236000</v>
      </c>
      <c r="E215" s="5">
        <f t="shared" si="46"/>
        <v>25000</v>
      </c>
      <c r="F215" s="5">
        <f t="shared" si="46"/>
        <v>261000</v>
      </c>
    </row>
    <row r="216" spans="1:6" ht="12.75">
      <c r="A216" s="7" t="s">
        <v>106</v>
      </c>
      <c r="B216" s="4" t="s">
        <v>107</v>
      </c>
      <c r="C216" s="5">
        <f t="shared" si="46"/>
        <v>0</v>
      </c>
      <c r="D216" s="5">
        <v>602500</v>
      </c>
      <c r="E216" s="5">
        <f t="shared" si="46"/>
        <v>-25000</v>
      </c>
      <c r="F216" s="5">
        <f t="shared" si="46"/>
        <v>577500</v>
      </c>
    </row>
    <row r="217" spans="1:6" ht="12.75">
      <c r="A217" s="7" t="s">
        <v>108</v>
      </c>
      <c r="B217" s="4" t="s">
        <v>109</v>
      </c>
      <c r="C217" s="5">
        <f t="shared" si="46"/>
        <v>0</v>
      </c>
      <c r="D217" s="5">
        <v>74500</v>
      </c>
      <c r="E217" s="5">
        <f t="shared" si="46"/>
        <v>0</v>
      </c>
      <c r="F217" s="5">
        <f t="shared" si="46"/>
        <v>74500</v>
      </c>
    </row>
    <row r="218" spans="1:6" ht="12.75">
      <c r="A218" s="7" t="s">
        <v>110</v>
      </c>
      <c r="B218" s="4" t="s">
        <v>111</v>
      </c>
      <c r="C218" s="5">
        <f t="shared" si="46"/>
        <v>0</v>
      </c>
      <c r="D218" s="5">
        <v>0</v>
      </c>
      <c r="E218" s="5">
        <f t="shared" si="46"/>
        <v>0</v>
      </c>
      <c r="F218" s="5">
        <f t="shared" si="46"/>
        <v>0</v>
      </c>
    </row>
    <row r="219" spans="1:6" ht="26.25">
      <c r="A219" s="7" t="s">
        <v>323</v>
      </c>
      <c r="B219" s="4" t="s">
        <v>324</v>
      </c>
      <c r="C219" s="5">
        <f>C220+C225</f>
        <v>0</v>
      </c>
      <c r="D219" s="5">
        <v>62339000</v>
      </c>
      <c r="E219" s="5">
        <f>E220+E225</f>
        <v>-1447000</v>
      </c>
      <c r="F219" s="5">
        <f>F220+F225</f>
        <v>60892000</v>
      </c>
    </row>
    <row r="220" spans="1:6" ht="12.75">
      <c r="A220" s="7" t="s">
        <v>325</v>
      </c>
      <c r="B220" s="4" t="s">
        <v>326</v>
      </c>
      <c r="C220" s="5">
        <f aca="true" t="shared" si="47" ref="C220:F223">C221</f>
        <v>0</v>
      </c>
      <c r="D220" s="5">
        <v>779000</v>
      </c>
      <c r="E220" s="5">
        <f t="shared" si="47"/>
        <v>0</v>
      </c>
      <c r="F220" s="5">
        <f t="shared" si="47"/>
        <v>779000</v>
      </c>
    </row>
    <row r="221" spans="1:6" ht="12.75">
      <c r="A221" s="7" t="s">
        <v>274</v>
      </c>
      <c r="B221" s="4" t="s">
        <v>89</v>
      </c>
      <c r="C221" s="5">
        <f t="shared" si="47"/>
        <v>0</v>
      </c>
      <c r="D221" s="5">
        <v>779000</v>
      </c>
      <c r="E221" s="5">
        <f t="shared" si="47"/>
        <v>0</v>
      </c>
      <c r="F221" s="5">
        <f t="shared" si="47"/>
        <v>779000</v>
      </c>
    </row>
    <row r="222" spans="1:6" ht="12.75">
      <c r="A222" s="7" t="s">
        <v>283</v>
      </c>
      <c r="B222" s="4" t="s">
        <v>284</v>
      </c>
      <c r="C222" s="5">
        <f t="shared" si="47"/>
        <v>0</v>
      </c>
      <c r="D222" s="5">
        <v>779000</v>
      </c>
      <c r="E222" s="5">
        <f t="shared" si="47"/>
        <v>0</v>
      </c>
      <c r="F222" s="5">
        <f t="shared" si="47"/>
        <v>779000</v>
      </c>
    </row>
    <row r="223" spans="1:6" ht="26.25">
      <c r="A223" s="7" t="s">
        <v>285</v>
      </c>
      <c r="B223" s="4" t="s">
        <v>286</v>
      </c>
      <c r="C223" s="5">
        <f t="shared" si="47"/>
        <v>0</v>
      </c>
      <c r="D223" s="5">
        <v>779000</v>
      </c>
      <c r="E223" s="5">
        <f t="shared" si="47"/>
        <v>0</v>
      </c>
      <c r="F223" s="5">
        <f t="shared" si="47"/>
        <v>779000</v>
      </c>
    </row>
    <row r="224" spans="1:6" ht="12.75">
      <c r="A224" s="7" t="s">
        <v>287</v>
      </c>
      <c r="B224" s="4" t="s">
        <v>288</v>
      </c>
      <c r="C224" s="5">
        <f>C561</f>
        <v>0</v>
      </c>
      <c r="D224" s="5">
        <v>779000</v>
      </c>
      <c r="E224" s="5">
        <f>E561</f>
        <v>0</v>
      </c>
      <c r="F224" s="5">
        <f>F561</f>
        <v>779000</v>
      </c>
    </row>
    <row r="225" spans="1:6" ht="12.75">
      <c r="A225" s="7" t="s">
        <v>327</v>
      </c>
      <c r="B225" s="4" t="s">
        <v>328</v>
      </c>
      <c r="C225" s="5">
        <f>C226+C232</f>
        <v>0</v>
      </c>
      <c r="D225" s="5">
        <v>61560000</v>
      </c>
      <c r="E225" s="5">
        <f>E226+E232</f>
        <v>-1447000</v>
      </c>
      <c r="F225" s="5">
        <f>F226+F232</f>
        <v>60113000</v>
      </c>
    </row>
    <row r="226" spans="1:6" ht="12.75">
      <c r="A226" s="7" t="s">
        <v>221</v>
      </c>
      <c r="B226" s="4" t="s">
        <v>222</v>
      </c>
      <c r="C226" s="5">
        <f>C227+C228</f>
        <v>0</v>
      </c>
      <c r="D226" s="5">
        <v>61560000</v>
      </c>
      <c r="E226" s="5">
        <f>E227+E228</f>
        <v>-1447000</v>
      </c>
      <c r="F226" s="5">
        <f>F227+F228</f>
        <v>60113000</v>
      </c>
    </row>
    <row r="227" spans="1:6" ht="26.25">
      <c r="A227" s="7" t="s">
        <v>80</v>
      </c>
      <c r="B227" s="4" t="s">
        <v>81</v>
      </c>
      <c r="C227" s="5">
        <f>C414</f>
        <v>0</v>
      </c>
      <c r="D227" s="5">
        <v>61560000</v>
      </c>
      <c r="E227" s="5">
        <f>E414</f>
        <v>-1447000</v>
      </c>
      <c r="F227" s="5">
        <f>F414</f>
        <v>60113000</v>
      </c>
    </row>
    <row r="228" spans="1:6" ht="12.75">
      <c r="A228" s="7" t="s">
        <v>262</v>
      </c>
      <c r="B228" s="4" t="s">
        <v>263</v>
      </c>
      <c r="C228" s="5">
        <f aca="true" t="shared" si="48" ref="C228:F230">C229</f>
        <v>0</v>
      </c>
      <c r="D228" s="5">
        <v>0</v>
      </c>
      <c r="E228" s="5">
        <f t="shared" si="48"/>
        <v>0</v>
      </c>
      <c r="F228" s="5">
        <f t="shared" si="48"/>
        <v>0</v>
      </c>
    </row>
    <row r="229" spans="1:6" ht="12.75">
      <c r="A229" s="7" t="s">
        <v>264</v>
      </c>
      <c r="B229" s="4" t="s">
        <v>265</v>
      </c>
      <c r="C229" s="5">
        <f t="shared" si="48"/>
        <v>0</v>
      </c>
      <c r="D229" s="5">
        <v>0</v>
      </c>
      <c r="E229" s="5">
        <f t="shared" si="48"/>
        <v>0</v>
      </c>
      <c r="F229" s="5">
        <f t="shared" si="48"/>
        <v>0</v>
      </c>
    </row>
    <row r="230" spans="1:6" ht="12.75">
      <c r="A230" s="7" t="s">
        <v>270</v>
      </c>
      <c r="B230" s="4" t="s">
        <v>271</v>
      </c>
      <c r="C230" s="5">
        <f t="shared" si="48"/>
        <v>0</v>
      </c>
      <c r="D230" s="5">
        <v>0</v>
      </c>
      <c r="E230" s="5">
        <f t="shared" si="48"/>
        <v>0</v>
      </c>
      <c r="F230" s="5">
        <f t="shared" si="48"/>
        <v>0</v>
      </c>
    </row>
    <row r="231" spans="1:6" ht="12.75">
      <c r="A231" s="7" t="s">
        <v>272</v>
      </c>
      <c r="B231" s="4" t="s">
        <v>273</v>
      </c>
      <c r="C231" s="5">
        <f>C418</f>
        <v>0</v>
      </c>
      <c r="D231" s="5">
        <v>0</v>
      </c>
      <c r="E231" s="5">
        <f>E418</f>
        <v>0</v>
      </c>
      <c r="F231" s="5">
        <f>F418</f>
        <v>0</v>
      </c>
    </row>
    <row r="232" spans="1:6" ht="12.75">
      <c r="A232" s="7" t="s">
        <v>274</v>
      </c>
      <c r="B232" s="4" t="s">
        <v>89</v>
      </c>
      <c r="C232" s="5">
        <f>C233+C236</f>
        <v>0</v>
      </c>
      <c r="D232" s="5">
        <v>0</v>
      </c>
      <c r="E232" s="5">
        <f>E233+E236</f>
        <v>0</v>
      </c>
      <c r="F232" s="5">
        <f>F233+F236</f>
        <v>0</v>
      </c>
    </row>
    <row r="233" spans="1:6" ht="26.25">
      <c r="A233" s="7" t="s">
        <v>291</v>
      </c>
      <c r="B233" s="4" t="s">
        <v>292</v>
      </c>
      <c r="C233" s="5">
        <f aca="true" t="shared" si="49" ref="C233:F234">C234</f>
        <v>0</v>
      </c>
      <c r="D233" s="5">
        <v>0</v>
      </c>
      <c r="E233" s="5">
        <f t="shared" si="49"/>
        <v>0</v>
      </c>
      <c r="F233" s="5">
        <f t="shared" si="49"/>
        <v>0</v>
      </c>
    </row>
    <row r="234" spans="1:6" ht="12.75">
      <c r="A234" s="7" t="s">
        <v>293</v>
      </c>
      <c r="B234" s="4" t="s">
        <v>294</v>
      </c>
      <c r="C234" s="5">
        <f t="shared" si="49"/>
        <v>0</v>
      </c>
      <c r="D234" s="5">
        <v>0</v>
      </c>
      <c r="E234" s="5">
        <f t="shared" si="49"/>
        <v>0</v>
      </c>
      <c r="F234" s="5">
        <f t="shared" si="49"/>
        <v>0</v>
      </c>
    </row>
    <row r="235" spans="1:6" ht="12.75">
      <c r="A235" s="7" t="s">
        <v>295</v>
      </c>
      <c r="B235" s="4" t="s">
        <v>296</v>
      </c>
      <c r="C235" s="5">
        <f>C566</f>
        <v>0</v>
      </c>
      <c r="D235" s="5">
        <v>0</v>
      </c>
      <c r="E235" s="5">
        <f>E566</f>
        <v>0</v>
      </c>
      <c r="F235" s="5">
        <f>F566</f>
        <v>0</v>
      </c>
    </row>
    <row r="236" spans="1:6" ht="12.75">
      <c r="A236" s="7" t="s">
        <v>98</v>
      </c>
      <c r="B236" s="4" t="s">
        <v>99</v>
      </c>
      <c r="C236" s="5">
        <f aca="true" t="shared" si="50" ref="C236:F237">C237</f>
        <v>0</v>
      </c>
      <c r="D236" s="5">
        <v>0</v>
      </c>
      <c r="E236" s="5">
        <f t="shared" si="50"/>
        <v>0</v>
      </c>
      <c r="F236" s="5">
        <f t="shared" si="50"/>
        <v>0</v>
      </c>
    </row>
    <row r="237" spans="1:6" ht="12.75">
      <c r="A237" s="7" t="s">
        <v>100</v>
      </c>
      <c r="B237" s="4" t="s">
        <v>101</v>
      </c>
      <c r="C237" s="5">
        <f t="shared" si="50"/>
        <v>0</v>
      </c>
      <c r="D237" s="5">
        <v>0</v>
      </c>
      <c r="E237" s="5">
        <f t="shared" si="50"/>
        <v>0</v>
      </c>
      <c r="F237" s="5">
        <f t="shared" si="50"/>
        <v>0</v>
      </c>
    </row>
    <row r="238" spans="1:6" ht="12.75">
      <c r="A238" s="7" t="s">
        <v>102</v>
      </c>
      <c r="B238" s="4" t="s">
        <v>103</v>
      </c>
      <c r="C238" s="5">
        <f>C240+C239</f>
        <v>0</v>
      </c>
      <c r="D238" s="5">
        <v>0</v>
      </c>
      <c r="E238" s="5">
        <f>E240+E239</f>
        <v>0</v>
      </c>
      <c r="F238" s="5">
        <f>F240+F239</f>
        <v>0</v>
      </c>
    </row>
    <row r="239" spans="1:6" ht="12.75">
      <c r="A239" s="7" t="s">
        <v>106</v>
      </c>
      <c r="B239" s="4" t="s">
        <v>107</v>
      </c>
      <c r="C239" s="5">
        <f aca="true" t="shared" si="51" ref="C239:F240">C570</f>
        <v>0</v>
      </c>
      <c r="D239" s="5">
        <v>0</v>
      </c>
      <c r="E239" s="5">
        <f t="shared" si="51"/>
        <v>0</v>
      </c>
      <c r="F239" s="5">
        <f t="shared" si="51"/>
        <v>0</v>
      </c>
    </row>
    <row r="240" spans="1:6" ht="12.75">
      <c r="A240" s="7" t="s">
        <v>110</v>
      </c>
      <c r="B240" s="4" t="s">
        <v>111</v>
      </c>
      <c r="C240" s="5">
        <f t="shared" si="51"/>
        <v>0</v>
      </c>
      <c r="D240" s="5">
        <v>0</v>
      </c>
      <c r="E240" s="5">
        <f t="shared" si="51"/>
        <v>0</v>
      </c>
      <c r="F240" s="5">
        <f t="shared" si="51"/>
        <v>0</v>
      </c>
    </row>
    <row r="241" spans="1:6" ht="12.75">
      <c r="A241" s="7" t="s">
        <v>329</v>
      </c>
      <c r="B241" s="4" t="s">
        <v>330</v>
      </c>
      <c r="C241" s="5">
        <f>C242+C245+C276</f>
        <v>0</v>
      </c>
      <c r="D241" s="5">
        <v>203395000</v>
      </c>
      <c r="E241" s="5">
        <f>E242+E245+E276</f>
        <v>7196000</v>
      </c>
      <c r="F241" s="5">
        <f>F242+F245+F276</f>
        <v>210591000</v>
      </c>
    </row>
    <row r="242" spans="1:6" ht="12.75">
      <c r="A242" s="7" t="s">
        <v>331</v>
      </c>
      <c r="B242" s="4" t="s">
        <v>332</v>
      </c>
      <c r="C242" s="5">
        <f aca="true" t="shared" si="52" ref="C242:F243">C243</f>
        <v>0</v>
      </c>
      <c r="D242" s="5">
        <v>205000</v>
      </c>
      <c r="E242" s="5">
        <f t="shared" si="52"/>
        <v>0</v>
      </c>
      <c r="F242" s="5">
        <f t="shared" si="52"/>
        <v>205000</v>
      </c>
    </row>
    <row r="243" spans="1:6" ht="12.75">
      <c r="A243" s="7" t="s">
        <v>221</v>
      </c>
      <c r="B243" s="4" t="s">
        <v>222</v>
      </c>
      <c r="C243" s="5">
        <f t="shared" si="52"/>
        <v>0</v>
      </c>
      <c r="D243" s="5">
        <v>205000</v>
      </c>
      <c r="E243" s="5">
        <f t="shared" si="52"/>
        <v>0</v>
      </c>
      <c r="F243" s="5">
        <f t="shared" si="52"/>
        <v>205000</v>
      </c>
    </row>
    <row r="244" spans="1:6" ht="26.25">
      <c r="A244" s="7" t="s">
        <v>80</v>
      </c>
      <c r="B244" s="4" t="s">
        <v>81</v>
      </c>
      <c r="C244" s="5">
        <f>C422</f>
        <v>0</v>
      </c>
      <c r="D244" s="5">
        <v>205000</v>
      </c>
      <c r="E244" s="5">
        <f>E422</f>
        <v>0</v>
      </c>
      <c r="F244" s="5">
        <f>F422</f>
        <v>205000</v>
      </c>
    </row>
    <row r="245" spans="1:6" ht="12.75">
      <c r="A245" s="7" t="s">
        <v>333</v>
      </c>
      <c r="B245" s="4" t="s">
        <v>334</v>
      </c>
      <c r="C245" s="5">
        <f>C246+C258</f>
        <v>0</v>
      </c>
      <c r="D245" s="5">
        <v>193607000</v>
      </c>
      <c r="E245" s="5">
        <f>E246+E258</f>
        <v>7196000</v>
      </c>
      <c r="F245" s="5">
        <f>F246+F258</f>
        <v>200803000</v>
      </c>
    </row>
    <row r="246" spans="1:7" ht="12.75">
      <c r="A246" s="7" t="s">
        <v>221</v>
      </c>
      <c r="B246" s="4" t="s">
        <v>222</v>
      </c>
      <c r="C246" s="5">
        <f>C247+C248+C252</f>
        <v>0</v>
      </c>
      <c r="D246" s="5">
        <v>44865000</v>
      </c>
      <c r="E246" s="5">
        <f>E247+E248+E252</f>
        <v>7196000</v>
      </c>
      <c r="F246" s="5">
        <f>F247+F248+F252</f>
        <v>52061000</v>
      </c>
      <c r="G246" s="12"/>
    </row>
    <row r="247" spans="1:6" ht="26.25">
      <c r="A247" s="7" t="s">
        <v>80</v>
      </c>
      <c r="B247" s="4" t="s">
        <v>81</v>
      </c>
      <c r="C247" s="5">
        <f>C425</f>
        <v>0</v>
      </c>
      <c r="D247" s="5">
        <v>29289000</v>
      </c>
      <c r="E247" s="5">
        <f>E425</f>
        <v>7196000</v>
      </c>
      <c r="F247" s="5">
        <f>F425</f>
        <v>36485000</v>
      </c>
    </row>
    <row r="248" spans="1:6" ht="12.75">
      <c r="A248" s="7" t="s">
        <v>242</v>
      </c>
      <c r="B248" s="4" t="s">
        <v>243</v>
      </c>
      <c r="C248" s="5">
        <f>C249</f>
        <v>0</v>
      </c>
      <c r="D248" s="5">
        <v>11096000</v>
      </c>
      <c r="E248" s="5">
        <f>E249</f>
        <v>0</v>
      </c>
      <c r="F248" s="5">
        <f>F249</f>
        <v>11096000</v>
      </c>
    </row>
    <row r="249" spans="1:6" ht="12.75">
      <c r="A249" s="7" t="s">
        <v>244</v>
      </c>
      <c r="B249" s="4" t="s">
        <v>245</v>
      </c>
      <c r="C249" s="5">
        <f>C250+C251</f>
        <v>0</v>
      </c>
      <c r="D249" s="5">
        <v>11096000</v>
      </c>
      <c r="E249" s="5">
        <f>E250+E251</f>
        <v>0</v>
      </c>
      <c r="F249" s="5">
        <f>F250+F251</f>
        <v>11096000</v>
      </c>
    </row>
    <row r="250" spans="1:6" ht="12.75">
      <c r="A250" s="7" t="s">
        <v>246</v>
      </c>
      <c r="B250" s="4" t="s">
        <v>247</v>
      </c>
      <c r="C250" s="5">
        <f aca="true" t="shared" si="53" ref="C250:F251">C428</f>
        <v>0</v>
      </c>
      <c r="D250" s="5">
        <v>9096000</v>
      </c>
      <c r="E250" s="5">
        <f t="shared" si="53"/>
        <v>0</v>
      </c>
      <c r="F250" s="5">
        <f t="shared" si="53"/>
        <v>9096000</v>
      </c>
    </row>
    <row r="251" spans="1:6" ht="12.75">
      <c r="A251" s="7" t="s">
        <v>423</v>
      </c>
      <c r="B251" s="4" t="s">
        <v>424</v>
      </c>
      <c r="C251" s="5">
        <f t="shared" si="53"/>
        <v>0</v>
      </c>
      <c r="D251" s="5">
        <v>2000000</v>
      </c>
      <c r="E251" s="5">
        <f t="shared" si="53"/>
        <v>0</v>
      </c>
      <c r="F251" s="5">
        <f t="shared" si="53"/>
        <v>2000000</v>
      </c>
    </row>
    <row r="252" spans="1:6" ht="12.75">
      <c r="A252" s="7" t="s">
        <v>262</v>
      </c>
      <c r="B252" s="4" t="s">
        <v>263</v>
      </c>
      <c r="C252" s="5">
        <f>C253</f>
        <v>0</v>
      </c>
      <c r="D252" s="5">
        <v>4480000</v>
      </c>
      <c r="E252" s="5">
        <f>E253</f>
        <v>0</v>
      </c>
      <c r="F252" s="5">
        <f>F253</f>
        <v>4480000</v>
      </c>
    </row>
    <row r="253" spans="1:6" ht="12.75">
      <c r="A253" s="7" t="s">
        <v>264</v>
      </c>
      <c r="B253" s="4" t="s">
        <v>265</v>
      </c>
      <c r="C253" s="5">
        <f>C254+C256</f>
        <v>0</v>
      </c>
      <c r="D253" s="5">
        <v>4480000</v>
      </c>
      <c r="E253" s="5">
        <f>E254+E256</f>
        <v>0</v>
      </c>
      <c r="F253" s="5">
        <f>F254+F256</f>
        <v>4480000</v>
      </c>
    </row>
    <row r="254" spans="1:6" ht="12.75">
      <c r="A254" s="7" t="s">
        <v>266</v>
      </c>
      <c r="B254" s="4" t="s">
        <v>267</v>
      </c>
      <c r="C254" s="5">
        <f>C255</f>
        <v>0</v>
      </c>
      <c r="D254" s="5">
        <v>1088000</v>
      </c>
      <c r="E254" s="5">
        <f>E255</f>
        <v>0</v>
      </c>
      <c r="F254" s="5">
        <f>F255</f>
        <v>1088000</v>
      </c>
    </row>
    <row r="255" spans="1:6" ht="12.75">
      <c r="A255" s="7" t="s">
        <v>268</v>
      </c>
      <c r="B255" s="4" t="s">
        <v>269</v>
      </c>
      <c r="C255" s="5">
        <f>C433</f>
        <v>0</v>
      </c>
      <c r="D255" s="5">
        <v>1088000</v>
      </c>
      <c r="E255" s="5">
        <f>E433</f>
        <v>0</v>
      </c>
      <c r="F255" s="5">
        <f>F433</f>
        <v>1088000</v>
      </c>
    </row>
    <row r="256" spans="1:6" ht="12.75">
      <c r="A256" s="7" t="s">
        <v>270</v>
      </c>
      <c r="B256" s="4" t="s">
        <v>271</v>
      </c>
      <c r="C256" s="5">
        <f>C257</f>
        <v>0</v>
      </c>
      <c r="D256" s="5">
        <v>3392000</v>
      </c>
      <c r="E256" s="5">
        <f>E257</f>
        <v>0</v>
      </c>
      <c r="F256" s="5">
        <f>F257</f>
        <v>3392000</v>
      </c>
    </row>
    <row r="257" spans="1:6" ht="12.75">
      <c r="A257" s="7" t="s">
        <v>272</v>
      </c>
      <c r="B257" s="4" t="s">
        <v>273</v>
      </c>
      <c r="C257" s="5">
        <f>C435</f>
        <v>0</v>
      </c>
      <c r="D257" s="5">
        <v>3392000</v>
      </c>
      <c r="E257" s="5">
        <f>E435</f>
        <v>0</v>
      </c>
      <c r="F257" s="5">
        <f>F435</f>
        <v>3392000</v>
      </c>
    </row>
    <row r="258" spans="1:6" ht="12.75">
      <c r="A258" s="7" t="s">
        <v>274</v>
      </c>
      <c r="B258" s="4" t="s">
        <v>89</v>
      </c>
      <c r="C258" s="5">
        <f>C259+C262+C266+C271</f>
        <v>0</v>
      </c>
      <c r="D258" s="5">
        <v>148742000</v>
      </c>
      <c r="E258" s="5">
        <f>E259+E262+E266+E271</f>
        <v>0</v>
      </c>
      <c r="F258" s="5">
        <f>F259+F262+F266+F271</f>
        <v>148742000</v>
      </c>
    </row>
    <row r="259" spans="1:6" ht="12.75">
      <c r="A259" s="7" t="s">
        <v>275</v>
      </c>
      <c r="B259" s="4" t="s">
        <v>276</v>
      </c>
      <c r="C259" s="5">
        <f aca="true" t="shared" si="54" ref="C259:F260">C260</f>
        <v>0</v>
      </c>
      <c r="D259" s="5">
        <v>0</v>
      </c>
      <c r="E259" s="5">
        <f t="shared" si="54"/>
        <v>0</v>
      </c>
      <c r="F259" s="5">
        <f t="shared" si="54"/>
        <v>0</v>
      </c>
    </row>
    <row r="260" spans="1:6" ht="12.75">
      <c r="A260" s="7" t="s">
        <v>277</v>
      </c>
      <c r="B260" s="4" t="s">
        <v>278</v>
      </c>
      <c r="C260" s="5">
        <f t="shared" si="54"/>
        <v>0</v>
      </c>
      <c r="D260" s="5">
        <v>0</v>
      </c>
      <c r="E260" s="5">
        <f t="shared" si="54"/>
        <v>0</v>
      </c>
      <c r="F260" s="5">
        <f t="shared" si="54"/>
        <v>0</v>
      </c>
    </row>
    <row r="261" spans="1:6" ht="12.75">
      <c r="A261" s="7" t="s">
        <v>281</v>
      </c>
      <c r="B261" s="4" t="s">
        <v>282</v>
      </c>
      <c r="C261" s="5">
        <f>C577</f>
        <v>0</v>
      </c>
      <c r="D261" s="5">
        <v>0</v>
      </c>
      <c r="E261" s="5">
        <f>E577</f>
        <v>0</v>
      </c>
      <c r="F261" s="5">
        <f>F577</f>
        <v>0</v>
      </c>
    </row>
    <row r="262" spans="1:6" ht="12.75">
      <c r="A262" s="7" t="s">
        <v>283</v>
      </c>
      <c r="B262" s="4" t="s">
        <v>284</v>
      </c>
      <c r="C262" s="5">
        <f>C263</f>
        <v>0</v>
      </c>
      <c r="D262" s="5">
        <v>11656000</v>
      </c>
      <c r="E262" s="5">
        <f>E263</f>
        <v>0</v>
      </c>
      <c r="F262" s="5">
        <f>F263</f>
        <v>11656000</v>
      </c>
    </row>
    <row r="263" spans="1:6" ht="26.25">
      <c r="A263" s="7" t="s">
        <v>285</v>
      </c>
      <c r="B263" s="4" t="s">
        <v>286</v>
      </c>
      <c r="C263" s="5">
        <f>C265+C264</f>
        <v>0</v>
      </c>
      <c r="D263" s="5">
        <v>11656000</v>
      </c>
      <c r="E263" s="5">
        <f>E265+E264</f>
        <v>0</v>
      </c>
      <c r="F263" s="5">
        <f>F265+F264</f>
        <v>11656000</v>
      </c>
    </row>
    <row r="264" spans="1:6" ht="12.75">
      <c r="A264" s="7" t="s">
        <v>287</v>
      </c>
      <c r="B264" s="4" t="s">
        <v>288</v>
      </c>
      <c r="C264" s="5">
        <f aca="true" t="shared" si="55" ref="C264:F265">C580</f>
        <v>0</v>
      </c>
      <c r="D264" s="5">
        <v>1290000</v>
      </c>
      <c r="E264" s="5">
        <f t="shared" si="55"/>
        <v>0</v>
      </c>
      <c r="F264" s="5">
        <f t="shared" si="55"/>
        <v>1290000</v>
      </c>
    </row>
    <row r="265" spans="1:6" ht="12.75">
      <c r="A265" s="7" t="s">
        <v>289</v>
      </c>
      <c r="B265" s="4" t="s">
        <v>290</v>
      </c>
      <c r="C265" s="5">
        <f t="shared" si="55"/>
        <v>0</v>
      </c>
      <c r="D265" s="5">
        <v>10366000</v>
      </c>
      <c r="E265" s="5">
        <f t="shared" si="55"/>
        <v>0</v>
      </c>
      <c r="F265" s="5">
        <f t="shared" si="55"/>
        <v>10366000</v>
      </c>
    </row>
    <row r="266" spans="1:6" ht="26.25">
      <c r="A266" s="7" t="s">
        <v>90</v>
      </c>
      <c r="B266" s="4" t="s">
        <v>91</v>
      </c>
      <c r="C266" s="5">
        <f>C267</f>
        <v>0</v>
      </c>
      <c r="D266" s="5">
        <v>83242000</v>
      </c>
      <c r="E266" s="5">
        <f>E267</f>
        <v>0</v>
      </c>
      <c r="F266" s="5">
        <f>F267</f>
        <v>83242000</v>
      </c>
    </row>
    <row r="267" spans="1:6" ht="12.75">
      <c r="A267" s="7" t="s">
        <v>92</v>
      </c>
      <c r="B267" s="4" t="s">
        <v>93</v>
      </c>
      <c r="C267" s="5">
        <f>C268+C269+C270</f>
        <v>0</v>
      </c>
      <c r="D267" s="5">
        <v>83242000</v>
      </c>
      <c r="E267" s="5">
        <f>E268+E269+E270</f>
        <v>0</v>
      </c>
      <c r="F267" s="5">
        <f>F268+F269+F270</f>
        <v>83242000</v>
      </c>
    </row>
    <row r="268" spans="1:6" ht="12.75">
      <c r="A268" s="7" t="s">
        <v>94</v>
      </c>
      <c r="B268" s="4" t="s">
        <v>95</v>
      </c>
      <c r="C268" s="5">
        <f aca="true" t="shared" si="56" ref="C268:F270">C584</f>
        <v>0</v>
      </c>
      <c r="D268" s="5">
        <v>11879000</v>
      </c>
      <c r="E268" s="5">
        <f t="shared" si="56"/>
        <v>0</v>
      </c>
      <c r="F268" s="5">
        <f t="shared" si="56"/>
        <v>11879000</v>
      </c>
    </row>
    <row r="269" spans="1:6" ht="12.75">
      <c r="A269" s="7" t="s">
        <v>96</v>
      </c>
      <c r="B269" s="4" t="s">
        <v>97</v>
      </c>
      <c r="C269" s="5">
        <f t="shared" si="56"/>
        <v>0</v>
      </c>
      <c r="D269" s="5">
        <v>67311000</v>
      </c>
      <c r="E269" s="5">
        <f t="shared" si="56"/>
        <v>0</v>
      </c>
      <c r="F269" s="5">
        <f t="shared" si="56"/>
        <v>67311000</v>
      </c>
    </row>
    <row r="270" spans="1:6" ht="12.75">
      <c r="A270" s="7" t="s">
        <v>295</v>
      </c>
      <c r="B270" s="4" t="s">
        <v>297</v>
      </c>
      <c r="C270" s="5">
        <f t="shared" si="56"/>
        <v>0</v>
      </c>
      <c r="D270" s="5">
        <v>4052000</v>
      </c>
      <c r="E270" s="5">
        <f t="shared" si="56"/>
        <v>0</v>
      </c>
      <c r="F270" s="5">
        <f t="shared" si="56"/>
        <v>4052000</v>
      </c>
    </row>
    <row r="271" spans="1:6" ht="12.75">
      <c r="A271" s="7" t="s">
        <v>98</v>
      </c>
      <c r="B271" s="4" t="s">
        <v>99</v>
      </c>
      <c r="C271" s="5">
        <f aca="true" t="shared" si="57" ref="C271:F272">C272</f>
        <v>0</v>
      </c>
      <c r="D271" s="5">
        <v>53844000</v>
      </c>
      <c r="E271" s="5">
        <f t="shared" si="57"/>
        <v>0</v>
      </c>
      <c r="F271" s="5">
        <f t="shared" si="57"/>
        <v>53844000</v>
      </c>
    </row>
    <row r="272" spans="1:6" ht="12.75">
      <c r="A272" s="7" t="s">
        <v>100</v>
      </c>
      <c r="B272" s="4" t="s">
        <v>101</v>
      </c>
      <c r="C272" s="5">
        <f t="shared" si="57"/>
        <v>0</v>
      </c>
      <c r="D272" s="5">
        <v>53844000</v>
      </c>
      <c r="E272" s="5">
        <f t="shared" si="57"/>
        <v>0</v>
      </c>
      <c r="F272" s="5">
        <f t="shared" si="57"/>
        <v>53844000</v>
      </c>
    </row>
    <row r="273" spans="1:6" ht="12.75">
      <c r="A273" s="7" t="s">
        <v>102</v>
      </c>
      <c r="B273" s="4" t="s">
        <v>103</v>
      </c>
      <c r="C273" s="5">
        <f>C274+C275</f>
        <v>0</v>
      </c>
      <c r="D273" s="5">
        <v>53844000</v>
      </c>
      <c r="E273" s="5">
        <f>E274+E275</f>
        <v>0</v>
      </c>
      <c r="F273" s="5">
        <f>F274+F275</f>
        <v>53844000</v>
      </c>
    </row>
    <row r="274" spans="1:6" ht="12.75">
      <c r="A274" s="7" t="s">
        <v>106</v>
      </c>
      <c r="B274" s="4" t="s">
        <v>107</v>
      </c>
      <c r="C274" s="5">
        <f aca="true" t="shared" si="58" ref="C274:F275">C590</f>
        <v>0</v>
      </c>
      <c r="D274" s="5">
        <v>1000000</v>
      </c>
      <c r="E274" s="5">
        <f t="shared" si="58"/>
        <v>0</v>
      </c>
      <c r="F274" s="5">
        <f t="shared" si="58"/>
        <v>1000000</v>
      </c>
    </row>
    <row r="275" spans="1:6" ht="12.75">
      <c r="A275" s="7" t="s">
        <v>110</v>
      </c>
      <c r="B275" s="4" t="s">
        <v>111</v>
      </c>
      <c r="C275" s="5">
        <f t="shared" si="58"/>
        <v>0</v>
      </c>
      <c r="D275" s="5">
        <v>52844000</v>
      </c>
      <c r="E275" s="5">
        <f t="shared" si="58"/>
        <v>0</v>
      </c>
      <c r="F275" s="5">
        <f t="shared" si="58"/>
        <v>52844000</v>
      </c>
    </row>
    <row r="276" spans="1:6" ht="12.75">
      <c r="A276" s="7" t="s">
        <v>335</v>
      </c>
      <c r="B276" s="4" t="s">
        <v>336</v>
      </c>
      <c r="C276" s="5">
        <f>C277+C285</f>
        <v>0</v>
      </c>
      <c r="D276" s="5">
        <v>9583000</v>
      </c>
      <c r="E276" s="5">
        <f>E277+E285</f>
        <v>0</v>
      </c>
      <c r="F276" s="5">
        <f>F277+F285</f>
        <v>9583000</v>
      </c>
    </row>
    <row r="277" spans="1:6" ht="12.75">
      <c r="A277" s="7" t="s">
        <v>221</v>
      </c>
      <c r="B277" s="4" t="s">
        <v>222</v>
      </c>
      <c r="C277" s="5">
        <f>C278+C279+C283</f>
        <v>0</v>
      </c>
      <c r="D277" s="5">
        <v>9583000</v>
      </c>
      <c r="E277" s="5">
        <f>E278+E279+E283</f>
        <v>0</v>
      </c>
      <c r="F277" s="5">
        <f>F278+F279+F283</f>
        <v>9583000</v>
      </c>
    </row>
    <row r="278" spans="1:6" ht="26.25">
      <c r="A278" s="7" t="s">
        <v>80</v>
      </c>
      <c r="B278" s="4" t="s">
        <v>81</v>
      </c>
      <c r="C278" s="5">
        <f>C438</f>
        <v>0</v>
      </c>
      <c r="D278" s="5">
        <v>7008000</v>
      </c>
      <c r="E278" s="5">
        <f>E438</f>
        <v>0</v>
      </c>
      <c r="F278" s="5">
        <f>F438</f>
        <v>7008000</v>
      </c>
    </row>
    <row r="279" spans="1:6" ht="12.75">
      <c r="A279" s="7" t="s">
        <v>232</v>
      </c>
      <c r="B279" s="4" t="s">
        <v>233</v>
      </c>
      <c r="C279" s="5">
        <f>C280</f>
        <v>0</v>
      </c>
      <c r="D279" s="5">
        <v>345000</v>
      </c>
      <c r="E279" s="5">
        <f>E280</f>
        <v>0</v>
      </c>
      <c r="F279" s="5">
        <f>F280</f>
        <v>345000</v>
      </c>
    </row>
    <row r="280" spans="1:6" ht="39">
      <c r="A280" s="7" t="s">
        <v>234</v>
      </c>
      <c r="B280" s="4" t="s">
        <v>235</v>
      </c>
      <c r="C280" s="5">
        <f>C281+C282</f>
        <v>0</v>
      </c>
      <c r="D280" s="5">
        <v>345000</v>
      </c>
      <c r="E280" s="5">
        <f>E281+E282</f>
        <v>0</v>
      </c>
      <c r="F280" s="5">
        <f>F281+F282</f>
        <v>345000</v>
      </c>
    </row>
    <row r="281" spans="1:6" ht="12.75">
      <c r="A281" s="7" t="s">
        <v>236</v>
      </c>
      <c r="B281" s="4" t="s">
        <v>237</v>
      </c>
      <c r="C281" s="5">
        <f aca="true" t="shared" si="59" ref="C281:F282">C441</f>
        <v>0</v>
      </c>
      <c r="D281" s="5">
        <v>95000</v>
      </c>
      <c r="E281" s="5">
        <f t="shared" si="59"/>
        <v>0</v>
      </c>
      <c r="F281" s="5">
        <f t="shared" si="59"/>
        <v>95000</v>
      </c>
    </row>
    <row r="282" spans="1:6" ht="12.75">
      <c r="A282" s="7" t="s">
        <v>238</v>
      </c>
      <c r="B282" s="4" t="s">
        <v>239</v>
      </c>
      <c r="C282" s="5">
        <f t="shared" si="59"/>
        <v>0</v>
      </c>
      <c r="D282" s="5">
        <v>250000</v>
      </c>
      <c r="E282" s="5">
        <f t="shared" si="59"/>
        <v>0</v>
      </c>
      <c r="F282" s="5">
        <f t="shared" si="59"/>
        <v>250000</v>
      </c>
    </row>
    <row r="283" spans="1:6" ht="26.25">
      <c r="A283" s="7" t="s">
        <v>82</v>
      </c>
      <c r="B283" s="4" t="s">
        <v>83</v>
      </c>
      <c r="C283" s="5">
        <f>C284</f>
        <v>0</v>
      </c>
      <c r="D283" s="5">
        <v>2230000</v>
      </c>
      <c r="E283" s="5">
        <f>E284</f>
        <v>0</v>
      </c>
      <c r="F283" s="5">
        <f>F284</f>
        <v>2230000</v>
      </c>
    </row>
    <row r="284" spans="1:6" ht="12.75">
      <c r="A284" s="7" t="s">
        <v>256</v>
      </c>
      <c r="B284" s="4" t="s">
        <v>257</v>
      </c>
      <c r="C284" s="5">
        <f>C444</f>
        <v>0</v>
      </c>
      <c r="D284" s="5">
        <v>2230000</v>
      </c>
      <c r="E284" s="5">
        <f>E444</f>
        <v>0</v>
      </c>
      <c r="F284" s="5">
        <f>F444</f>
        <v>2230000</v>
      </c>
    </row>
    <row r="285" spans="1:6" ht="12.75">
      <c r="A285" s="7" t="s">
        <v>274</v>
      </c>
      <c r="B285" s="4" t="s">
        <v>89</v>
      </c>
      <c r="C285" s="5">
        <f aca="true" t="shared" si="60" ref="C285:F287">C286</f>
        <v>0</v>
      </c>
      <c r="D285" s="5">
        <v>0</v>
      </c>
      <c r="E285" s="5">
        <f t="shared" si="60"/>
        <v>0</v>
      </c>
      <c r="F285" s="5">
        <f t="shared" si="60"/>
        <v>0</v>
      </c>
    </row>
    <row r="286" spans="1:6" ht="12.75">
      <c r="A286" s="7" t="s">
        <v>98</v>
      </c>
      <c r="B286" s="4" t="s">
        <v>99</v>
      </c>
      <c r="C286" s="5">
        <f t="shared" si="60"/>
        <v>0</v>
      </c>
      <c r="D286" s="5">
        <v>0</v>
      </c>
      <c r="E286" s="5">
        <f t="shared" si="60"/>
        <v>0</v>
      </c>
      <c r="F286" s="5">
        <f t="shared" si="60"/>
        <v>0</v>
      </c>
    </row>
    <row r="287" spans="1:6" ht="12.75">
      <c r="A287" s="7" t="s">
        <v>100</v>
      </c>
      <c r="B287" s="4" t="s">
        <v>101</v>
      </c>
      <c r="C287" s="5">
        <f t="shared" si="60"/>
        <v>0</v>
      </c>
      <c r="D287" s="5">
        <v>0</v>
      </c>
      <c r="E287" s="5">
        <f t="shared" si="60"/>
        <v>0</v>
      </c>
      <c r="F287" s="5">
        <f t="shared" si="60"/>
        <v>0</v>
      </c>
    </row>
    <row r="288" spans="1:6" ht="12.75">
      <c r="A288" s="7" t="s">
        <v>102</v>
      </c>
      <c r="B288" s="4" t="s">
        <v>103</v>
      </c>
      <c r="C288" s="5">
        <f>C290+C289</f>
        <v>0</v>
      </c>
      <c r="D288" s="5">
        <v>0</v>
      </c>
      <c r="E288" s="5">
        <f>E290+E289</f>
        <v>0</v>
      </c>
      <c r="F288" s="5">
        <f>F290+F289</f>
        <v>0</v>
      </c>
    </row>
    <row r="289" spans="1:6" ht="12.75">
      <c r="A289" s="7" t="s">
        <v>106</v>
      </c>
      <c r="B289" s="4" t="s">
        <v>107</v>
      </c>
      <c r="C289" s="5">
        <f aca="true" t="shared" si="61" ref="C289:F290">C597</f>
        <v>0</v>
      </c>
      <c r="D289" s="5">
        <v>0</v>
      </c>
      <c r="E289" s="5">
        <f t="shared" si="61"/>
        <v>0</v>
      </c>
      <c r="F289" s="5">
        <f t="shared" si="61"/>
        <v>0</v>
      </c>
    </row>
    <row r="290" spans="1:6" ht="12.75">
      <c r="A290" s="7" t="s">
        <v>110</v>
      </c>
      <c r="B290" s="4" t="s">
        <v>111</v>
      </c>
      <c r="C290" s="5">
        <f t="shared" si="61"/>
        <v>0</v>
      </c>
      <c r="D290" s="5">
        <v>0</v>
      </c>
      <c r="E290" s="5">
        <f t="shared" si="61"/>
        <v>0</v>
      </c>
      <c r="F290" s="5">
        <f t="shared" si="61"/>
        <v>0</v>
      </c>
    </row>
    <row r="291" spans="1:6" ht="12.75">
      <c r="A291" s="7" t="s">
        <v>337</v>
      </c>
      <c r="B291" s="4" t="s">
        <v>141</v>
      </c>
      <c r="C291" s="5">
        <f>C293+C325</f>
        <v>0</v>
      </c>
      <c r="D291" s="5">
        <v>324188000</v>
      </c>
      <c r="E291" s="5">
        <f>E293+E325</f>
        <v>16455000</v>
      </c>
      <c r="F291" s="5">
        <f>F293+F325</f>
        <v>340643000</v>
      </c>
    </row>
    <row r="292" spans="1:6" ht="12.75">
      <c r="A292" s="7" t="s">
        <v>338</v>
      </c>
      <c r="B292" s="4" t="s">
        <v>143</v>
      </c>
      <c r="C292" s="5">
        <f>C293-C301</f>
        <v>0</v>
      </c>
      <c r="D292" s="5">
        <v>154150000</v>
      </c>
      <c r="E292" s="5">
        <f>E293-E301</f>
        <v>9114000</v>
      </c>
      <c r="F292" s="5">
        <f>F293-F301</f>
        <v>163264000</v>
      </c>
    </row>
    <row r="293" spans="1:6" ht="12.75">
      <c r="A293" s="7" t="s">
        <v>144</v>
      </c>
      <c r="B293" s="4" t="s">
        <v>6</v>
      </c>
      <c r="C293" s="5">
        <f>C294+C308</f>
        <v>0</v>
      </c>
      <c r="D293" s="5">
        <v>322322000</v>
      </c>
      <c r="E293" s="5">
        <f>E294+E308</f>
        <v>16455000</v>
      </c>
      <c r="F293" s="5">
        <f>F294+F308</f>
        <v>338777000</v>
      </c>
    </row>
    <row r="294" spans="1:6" ht="12.75">
      <c r="A294" s="7" t="s">
        <v>145</v>
      </c>
      <c r="B294" s="4" t="s">
        <v>146</v>
      </c>
      <c r="C294" s="5">
        <f>C295+C300</f>
        <v>0</v>
      </c>
      <c r="D294" s="5">
        <v>270429000</v>
      </c>
      <c r="E294" s="5">
        <f>E295+E300</f>
        <v>16455000</v>
      </c>
      <c r="F294" s="5">
        <f>F295+F300</f>
        <v>286884000</v>
      </c>
    </row>
    <row r="295" spans="1:6" ht="12.75">
      <c r="A295" s="7" t="s">
        <v>147</v>
      </c>
      <c r="B295" s="4" t="s">
        <v>148</v>
      </c>
      <c r="C295" s="5">
        <f aca="true" t="shared" si="62" ref="C295:F296">C296</f>
        <v>0</v>
      </c>
      <c r="D295" s="5">
        <v>101157000</v>
      </c>
      <c r="E295" s="5">
        <f t="shared" si="62"/>
        <v>9114000</v>
      </c>
      <c r="F295" s="5">
        <f t="shared" si="62"/>
        <v>110271000</v>
      </c>
    </row>
    <row r="296" spans="1:6" ht="26.25">
      <c r="A296" s="7" t="s">
        <v>149</v>
      </c>
      <c r="B296" s="4" t="s">
        <v>150</v>
      </c>
      <c r="C296" s="5">
        <f t="shared" si="62"/>
        <v>0</v>
      </c>
      <c r="D296" s="5">
        <v>101157000</v>
      </c>
      <c r="E296" s="5">
        <f t="shared" si="62"/>
        <v>9114000</v>
      </c>
      <c r="F296" s="5">
        <f t="shared" si="62"/>
        <v>110271000</v>
      </c>
    </row>
    <row r="297" spans="1:6" ht="12.75">
      <c r="A297" s="7" t="s">
        <v>151</v>
      </c>
      <c r="B297" s="4" t="s">
        <v>152</v>
      </c>
      <c r="C297" s="5">
        <f>C298+C299</f>
        <v>0</v>
      </c>
      <c r="D297" s="5">
        <v>101157000</v>
      </c>
      <c r="E297" s="5">
        <f>E298+E299</f>
        <v>9114000</v>
      </c>
      <c r="F297" s="5">
        <f>F298+F299</f>
        <v>110271000</v>
      </c>
    </row>
    <row r="298" spans="1:6" ht="12.75">
      <c r="A298" s="7" t="s">
        <v>153</v>
      </c>
      <c r="B298" s="4" t="s">
        <v>154</v>
      </c>
      <c r="C298" s="5"/>
      <c r="D298" s="5">
        <v>88734000</v>
      </c>
      <c r="E298" s="5">
        <v>7994000</v>
      </c>
      <c r="F298" s="5">
        <f>D298+E298</f>
        <v>96728000</v>
      </c>
    </row>
    <row r="299" spans="1:6" ht="12.75">
      <c r="A299" s="7" t="s">
        <v>155</v>
      </c>
      <c r="B299" s="4" t="s">
        <v>156</v>
      </c>
      <c r="C299" s="5"/>
      <c r="D299" s="5">
        <v>12423000</v>
      </c>
      <c r="E299" s="5">
        <v>1120000</v>
      </c>
      <c r="F299" s="5">
        <f>D299+E299</f>
        <v>13543000</v>
      </c>
    </row>
    <row r="300" spans="1:6" ht="12.75">
      <c r="A300" s="7" t="s">
        <v>157</v>
      </c>
      <c r="B300" s="4" t="s">
        <v>158</v>
      </c>
      <c r="C300" s="5">
        <f>C301+C305</f>
        <v>0</v>
      </c>
      <c r="D300" s="5">
        <v>169272000</v>
      </c>
      <c r="E300" s="5">
        <f>E301+E305</f>
        <v>7341000</v>
      </c>
      <c r="F300" s="5">
        <f>F301+F305</f>
        <v>176613000</v>
      </c>
    </row>
    <row r="301" spans="1:6" ht="12.75">
      <c r="A301" s="7" t="s">
        <v>159</v>
      </c>
      <c r="B301" s="4" t="s">
        <v>160</v>
      </c>
      <c r="C301" s="5">
        <f>C302+C303+C304</f>
        <v>0</v>
      </c>
      <c r="D301" s="5">
        <v>168172000</v>
      </c>
      <c r="E301" s="5">
        <f>E302+E303+E304</f>
        <v>7341000</v>
      </c>
      <c r="F301" s="5">
        <f>F302+F303+F304</f>
        <v>175513000</v>
      </c>
    </row>
    <row r="302" spans="1:6" ht="26.25">
      <c r="A302" s="7" t="s">
        <v>161</v>
      </c>
      <c r="B302" s="4" t="s">
        <v>162</v>
      </c>
      <c r="C302" s="5"/>
      <c r="D302" s="5">
        <v>102487000</v>
      </c>
      <c r="E302" s="5">
        <v>145000</v>
      </c>
      <c r="F302" s="5">
        <f>D302+E302</f>
        <v>102632000</v>
      </c>
    </row>
    <row r="303" spans="1:6" ht="12.75">
      <c r="A303" s="7" t="s">
        <v>163</v>
      </c>
      <c r="B303" s="4" t="s">
        <v>164</v>
      </c>
      <c r="C303" s="5"/>
      <c r="D303" s="5">
        <v>9265000</v>
      </c>
      <c r="E303" s="5">
        <v>7196000</v>
      </c>
      <c r="F303" s="5">
        <f>D303+E303</f>
        <v>16461000</v>
      </c>
    </row>
    <row r="304" spans="1:6" ht="12.75">
      <c r="A304" s="7" t="s">
        <v>165</v>
      </c>
      <c r="B304" s="4" t="s">
        <v>166</v>
      </c>
      <c r="C304" s="5"/>
      <c r="D304" s="5">
        <v>56420000</v>
      </c>
      <c r="E304" s="5"/>
      <c r="F304" s="5">
        <f>D304+E304</f>
        <v>56420000</v>
      </c>
    </row>
    <row r="305" spans="1:6" ht="26.25">
      <c r="A305" s="7" t="s">
        <v>167</v>
      </c>
      <c r="B305" s="4" t="s">
        <v>168</v>
      </c>
      <c r="C305" s="5">
        <f>C306+C307</f>
        <v>0</v>
      </c>
      <c r="D305" s="5">
        <v>1100000</v>
      </c>
      <c r="E305" s="5">
        <f>E306+E307</f>
        <v>0</v>
      </c>
      <c r="F305" s="5">
        <f>F306+F307</f>
        <v>1100000</v>
      </c>
    </row>
    <row r="306" spans="1:6" ht="12.75">
      <c r="A306" s="7" t="s">
        <v>169</v>
      </c>
      <c r="B306" s="4" t="s">
        <v>170</v>
      </c>
      <c r="C306" s="5"/>
      <c r="D306" s="5">
        <v>100000</v>
      </c>
      <c r="E306" s="5"/>
      <c r="F306" s="5">
        <f>D306+E306</f>
        <v>100000</v>
      </c>
    </row>
    <row r="307" spans="1:6" ht="12.75">
      <c r="A307" s="7" t="s">
        <v>171</v>
      </c>
      <c r="B307" s="4" t="s">
        <v>172</v>
      </c>
      <c r="C307" s="5"/>
      <c r="D307" s="5">
        <v>1000000</v>
      </c>
      <c r="E307" s="5"/>
      <c r="F307" s="5">
        <f>D307+E307</f>
        <v>1000000</v>
      </c>
    </row>
    <row r="308" spans="1:6" ht="12.75">
      <c r="A308" s="7" t="s">
        <v>173</v>
      </c>
      <c r="B308" s="4" t="s">
        <v>8</v>
      </c>
      <c r="C308" s="5">
        <f>C309+C313</f>
        <v>0</v>
      </c>
      <c r="D308" s="5">
        <v>51893000</v>
      </c>
      <c r="E308" s="5">
        <f>E309+E313</f>
        <v>0</v>
      </c>
      <c r="F308" s="5">
        <f>F309+F313</f>
        <v>51893000</v>
      </c>
    </row>
    <row r="309" spans="1:6" ht="12.75">
      <c r="A309" s="7" t="s">
        <v>174</v>
      </c>
      <c r="B309" s="4" t="s">
        <v>10</v>
      </c>
      <c r="C309" s="5">
        <f aca="true" t="shared" si="63" ref="C309:F311">C310</f>
        <v>0</v>
      </c>
      <c r="D309" s="5">
        <v>800000</v>
      </c>
      <c r="E309" s="5">
        <f t="shared" si="63"/>
        <v>0</v>
      </c>
      <c r="F309" s="5">
        <f t="shared" si="63"/>
        <v>800000</v>
      </c>
    </row>
    <row r="310" spans="1:6" ht="12.75">
      <c r="A310" s="7" t="s">
        <v>175</v>
      </c>
      <c r="B310" s="4" t="s">
        <v>176</v>
      </c>
      <c r="C310" s="5">
        <f t="shared" si="63"/>
        <v>0</v>
      </c>
      <c r="D310" s="5">
        <v>800000</v>
      </c>
      <c r="E310" s="5">
        <f t="shared" si="63"/>
        <v>0</v>
      </c>
      <c r="F310" s="5">
        <f t="shared" si="63"/>
        <v>800000</v>
      </c>
    </row>
    <row r="311" spans="1:6" ht="12.75">
      <c r="A311" s="7" t="s">
        <v>177</v>
      </c>
      <c r="B311" s="4" t="s">
        <v>178</v>
      </c>
      <c r="C311" s="5">
        <f t="shared" si="63"/>
        <v>0</v>
      </c>
      <c r="D311" s="5">
        <v>800000</v>
      </c>
      <c r="E311" s="5">
        <f t="shared" si="63"/>
        <v>0</v>
      </c>
      <c r="F311" s="5">
        <f t="shared" si="63"/>
        <v>800000</v>
      </c>
    </row>
    <row r="312" spans="1:6" ht="12.75">
      <c r="A312" s="7" t="s">
        <v>15</v>
      </c>
      <c r="B312" s="4" t="s">
        <v>179</v>
      </c>
      <c r="C312" s="5"/>
      <c r="D312" s="5">
        <v>800000</v>
      </c>
      <c r="E312" s="5"/>
      <c r="F312" s="5">
        <f>D312+E312</f>
        <v>800000</v>
      </c>
    </row>
    <row r="313" spans="1:6" ht="12.75">
      <c r="A313" s="7" t="s">
        <v>180</v>
      </c>
      <c r="B313" s="4" t="s">
        <v>18</v>
      </c>
      <c r="C313" s="5">
        <f>C314+C317+C320+C323</f>
        <v>0</v>
      </c>
      <c r="D313" s="5">
        <v>51093000</v>
      </c>
      <c r="E313" s="5">
        <f>E314+E317+E320+E323</f>
        <v>0</v>
      </c>
      <c r="F313" s="5">
        <f>F314+F317+F320+F323</f>
        <v>51093000</v>
      </c>
    </row>
    <row r="314" spans="1:6" ht="26.25">
      <c r="A314" s="7" t="s">
        <v>339</v>
      </c>
      <c r="B314" s="4" t="s">
        <v>182</v>
      </c>
      <c r="C314" s="5">
        <f>C315+C316</f>
        <v>0</v>
      </c>
      <c r="D314" s="5">
        <v>3964000</v>
      </c>
      <c r="E314" s="5">
        <f>E315+E316</f>
        <v>0</v>
      </c>
      <c r="F314" s="5">
        <f>F315+F316</f>
        <v>3964000</v>
      </c>
    </row>
    <row r="315" spans="1:6" ht="12.75">
      <c r="A315" s="7" t="s">
        <v>340</v>
      </c>
      <c r="B315" s="4" t="s">
        <v>184</v>
      </c>
      <c r="C315" s="5"/>
      <c r="D315" s="5">
        <v>2800000</v>
      </c>
      <c r="E315" s="5"/>
      <c r="F315" s="5">
        <f>D315+E315</f>
        <v>2800000</v>
      </c>
    </row>
    <row r="316" spans="1:6" ht="12.75">
      <c r="A316" s="7" t="s">
        <v>389</v>
      </c>
      <c r="B316" s="4" t="s">
        <v>390</v>
      </c>
      <c r="C316" s="5"/>
      <c r="D316" s="5">
        <v>1164000</v>
      </c>
      <c r="E316" s="5"/>
      <c r="F316" s="5">
        <f>D316+E316</f>
        <v>1164000</v>
      </c>
    </row>
    <row r="317" spans="1:6" ht="12.75">
      <c r="A317" s="7" t="s">
        <v>185</v>
      </c>
      <c r="B317" s="4" t="s">
        <v>186</v>
      </c>
      <c r="C317" s="5">
        <f aca="true" t="shared" si="64" ref="C317:F318">C318</f>
        <v>0</v>
      </c>
      <c r="D317" s="5">
        <v>100000</v>
      </c>
      <c r="E317" s="5">
        <f t="shared" si="64"/>
        <v>0</v>
      </c>
      <c r="F317" s="5">
        <f t="shared" si="64"/>
        <v>100000</v>
      </c>
    </row>
    <row r="318" spans="1:6" ht="12.75">
      <c r="A318" s="7" t="s">
        <v>187</v>
      </c>
      <c r="B318" s="4" t="s">
        <v>188</v>
      </c>
      <c r="C318" s="5">
        <f t="shared" si="64"/>
        <v>0</v>
      </c>
      <c r="D318" s="5">
        <v>100000</v>
      </c>
      <c r="E318" s="5">
        <f t="shared" si="64"/>
        <v>0</v>
      </c>
      <c r="F318" s="5">
        <f t="shared" si="64"/>
        <v>100000</v>
      </c>
    </row>
    <row r="319" spans="1:6" ht="12.75">
      <c r="A319" s="7" t="s">
        <v>189</v>
      </c>
      <c r="B319" s="4" t="s">
        <v>190</v>
      </c>
      <c r="C319" s="5"/>
      <c r="D319" s="5">
        <v>100000</v>
      </c>
      <c r="E319" s="5"/>
      <c r="F319" s="5">
        <f>D319+E319</f>
        <v>100000</v>
      </c>
    </row>
    <row r="320" spans="1:6" ht="12.75">
      <c r="A320" s="7" t="s">
        <v>341</v>
      </c>
      <c r="B320" s="4" t="s">
        <v>192</v>
      </c>
      <c r="C320" s="5">
        <f>C322+C321</f>
        <v>0</v>
      </c>
      <c r="D320" s="5">
        <v>59289000</v>
      </c>
      <c r="E320" s="5">
        <f>E322+E321</f>
        <v>0</v>
      </c>
      <c r="F320" s="5">
        <f>F322+F321</f>
        <v>59289000</v>
      </c>
    </row>
    <row r="321" spans="1:6" ht="12.75">
      <c r="A321" s="7" t="s">
        <v>398</v>
      </c>
      <c r="B321" s="4" t="s">
        <v>399</v>
      </c>
      <c r="C321" s="5"/>
      <c r="D321" s="5">
        <v>59209000</v>
      </c>
      <c r="E321" s="5"/>
      <c r="F321" s="5">
        <f>D321+E321</f>
        <v>59209000</v>
      </c>
    </row>
    <row r="322" spans="1:6" ht="12.75">
      <c r="A322" s="7" t="s">
        <v>193</v>
      </c>
      <c r="B322" s="4" t="s">
        <v>194</v>
      </c>
      <c r="C322" s="5"/>
      <c r="D322" s="5">
        <v>80000</v>
      </c>
      <c r="E322" s="5"/>
      <c r="F322" s="5">
        <f>D322+E322</f>
        <v>80000</v>
      </c>
    </row>
    <row r="323" spans="1:6" ht="12.75">
      <c r="A323" s="7" t="s">
        <v>382</v>
      </c>
      <c r="B323" s="4" t="s">
        <v>380</v>
      </c>
      <c r="C323" s="5">
        <f>C324</f>
        <v>0</v>
      </c>
      <c r="D323" s="5">
        <v>-12260000</v>
      </c>
      <c r="E323" s="5">
        <f>E324</f>
        <v>0</v>
      </c>
      <c r="F323" s="5">
        <f>F324</f>
        <v>-12260000</v>
      </c>
    </row>
    <row r="324" spans="1:6" ht="26.25">
      <c r="A324" s="7" t="s">
        <v>127</v>
      </c>
      <c r="B324" s="4" t="s">
        <v>383</v>
      </c>
      <c r="C324" s="5"/>
      <c r="D324" s="5">
        <v>-12260000</v>
      </c>
      <c r="E324" s="5"/>
      <c r="F324" s="5">
        <f>D324+E324</f>
        <v>-12260000</v>
      </c>
    </row>
    <row r="325" spans="1:6" ht="12.75">
      <c r="A325" s="7" t="s">
        <v>47</v>
      </c>
      <c r="B325" s="4" t="s">
        <v>48</v>
      </c>
      <c r="C325" s="5">
        <f aca="true" t="shared" si="65" ref="C325:F326">C326</f>
        <v>0</v>
      </c>
      <c r="D325" s="5">
        <v>1866000</v>
      </c>
      <c r="E325" s="5">
        <f t="shared" si="65"/>
        <v>0</v>
      </c>
      <c r="F325" s="5">
        <f t="shared" si="65"/>
        <v>1866000</v>
      </c>
    </row>
    <row r="326" spans="1:6" ht="12.75">
      <c r="A326" s="7" t="s">
        <v>195</v>
      </c>
      <c r="B326" s="4" t="s">
        <v>50</v>
      </c>
      <c r="C326" s="5">
        <f t="shared" si="65"/>
        <v>0</v>
      </c>
      <c r="D326" s="5">
        <v>1866000</v>
      </c>
      <c r="E326" s="5">
        <f t="shared" si="65"/>
        <v>0</v>
      </c>
      <c r="F326" s="5">
        <f t="shared" si="65"/>
        <v>1866000</v>
      </c>
    </row>
    <row r="327" spans="1:6" ht="26.25">
      <c r="A327" s="7" t="s">
        <v>342</v>
      </c>
      <c r="B327" s="4" t="s">
        <v>197</v>
      </c>
      <c r="C327" s="5">
        <f>C328+C330+C329</f>
        <v>0</v>
      </c>
      <c r="D327" s="5">
        <v>1866000</v>
      </c>
      <c r="E327" s="5">
        <f>E328+E330+E329</f>
        <v>0</v>
      </c>
      <c r="F327" s="5">
        <f>F328+F330+F329</f>
        <v>1866000</v>
      </c>
    </row>
    <row r="328" spans="1:6" ht="12.75">
      <c r="A328" s="7" t="s">
        <v>198</v>
      </c>
      <c r="B328" s="4" t="s">
        <v>199</v>
      </c>
      <c r="C328" s="5"/>
      <c r="D328" s="5">
        <v>1834000</v>
      </c>
      <c r="E328" s="5"/>
      <c r="F328" s="5">
        <f>D328+E328</f>
        <v>1834000</v>
      </c>
    </row>
    <row r="329" spans="1:6" ht="12.75">
      <c r="A329" s="7" t="s">
        <v>384</v>
      </c>
      <c r="B329" s="4" t="s">
        <v>385</v>
      </c>
      <c r="C329" s="5"/>
      <c r="D329" s="5"/>
      <c r="E329" s="5"/>
      <c r="F329" s="5"/>
    </row>
    <row r="330" spans="1:6" ht="26.25">
      <c r="A330" s="7" t="s">
        <v>343</v>
      </c>
      <c r="B330" s="4" t="s">
        <v>205</v>
      </c>
      <c r="C330" s="5"/>
      <c r="D330" s="5">
        <v>32000</v>
      </c>
      <c r="E330" s="5"/>
      <c r="F330" s="5">
        <f>D330+E330</f>
        <v>32000</v>
      </c>
    </row>
    <row r="331" spans="1:6" ht="12.75">
      <c r="A331" s="7" t="s">
        <v>408</v>
      </c>
      <c r="B331" s="4" t="s">
        <v>409</v>
      </c>
      <c r="C331" s="5"/>
      <c r="D331" s="5"/>
      <c r="E331" s="5"/>
      <c r="F331" s="5"/>
    </row>
    <row r="332" spans="1:9" ht="26.25">
      <c r="A332" s="7" t="s">
        <v>344</v>
      </c>
      <c r="B332" s="4" t="s">
        <v>220</v>
      </c>
      <c r="C332" s="5">
        <f>C334+C340+C349+C357+C361+C370+C376+C393+C412+C420++C423+C436</f>
        <v>0</v>
      </c>
      <c r="D332" s="5">
        <v>324188000</v>
      </c>
      <c r="E332" s="5">
        <f>E334+E340+E349+E357+E361+E370+E376+E393+E412+E420++E423+E436</f>
        <v>16455000</v>
      </c>
      <c r="F332" s="5">
        <f>F334+F340+F349+F357+F361+F370+F376+F393+F412+F420++F423+F436</f>
        <v>340643000</v>
      </c>
      <c r="G332" s="12"/>
      <c r="H332" s="12"/>
      <c r="I332" s="12"/>
    </row>
    <row r="333" spans="1:6" ht="12.75">
      <c r="A333" s="7" t="s">
        <v>302</v>
      </c>
      <c r="B333" s="4" t="s">
        <v>303</v>
      </c>
      <c r="C333" s="5">
        <f>C334+C340+C349</f>
        <v>0</v>
      </c>
      <c r="D333" s="5">
        <v>41961000</v>
      </c>
      <c r="E333" s="5">
        <f>E334+E340+E349</f>
        <v>0</v>
      </c>
      <c r="F333" s="5">
        <f>F334+F340+F349</f>
        <v>41961000</v>
      </c>
    </row>
    <row r="334" spans="1:6" ht="12.75">
      <c r="A334" s="7" t="s">
        <v>304</v>
      </c>
      <c r="B334" s="4" t="s">
        <v>278</v>
      </c>
      <c r="C334" s="5">
        <f>C335</f>
        <v>0</v>
      </c>
      <c r="D334" s="5">
        <v>30450000</v>
      </c>
      <c r="E334" s="5">
        <f>E335</f>
        <v>0</v>
      </c>
      <c r="F334" s="5">
        <f>F335</f>
        <v>30450000</v>
      </c>
    </row>
    <row r="335" spans="1:6" ht="12.75">
      <c r="A335" s="7" t="s">
        <v>221</v>
      </c>
      <c r="B335" s="4" t="s">
        <v>222</v>
      </c>
      <c r="C335" s="5">
        <f>C336+C337+C338</f>
        <v>0</v>
      </c>
      <c r="D335" s="5">
        <v>30450000</v>
      </c>
      <c r="E335" s="5">
        <f>E336+E337+E338</f>
        <v>0</v>
      </c>
      <c r="F335" s="5">
        <f>F336+F337+F338</f>
        <v>30450000</v>
      </c>
    </row>
    <row r="336" spans="1:6" ht="12.75">
      <c r="A336" s="7" t="s">
        <v>78</v>
      </c>
      <c r="B336" s="4" t="s">
        <v>79</v>
      </c>
      <c r="C336" s="5"/>
      <c r="D336" s="5">
        <v>21000000</v>
      </c>
      <c r="E336" s="5"/>
      <c r="F336" s="5">
        <f>D336+E336</f>
        <v>21000000</v>
      </c>
    </row>
    <row r="337" spans="1:6" ht="26.25">
      <c r="A337" s="7" t="s">
        <v>80</v>
      </c>
      <c r="B337" s="4" t="s">
        <v>81</v>
      </c>
      <c r="C337" s="5"/>
      <c r="D337" s="5">
        <v>9280000</v>
      </c>
      <c r="E337" s="5"/>
      <c r="F337" s="5">
        <f>D337+E337</f>
        <v>9280000</v>
      </c>
    </row>
    <row r="338" spans="1:6" ht="26.25">
      <c r="A338" s="7" t="s">
        <v>82</v>
      </c>
      <c r="B338" s="4" t="s">
        <v>83</v>
      </c>
      <c r="C338" s="5">
        <f>C339</f>
        <v>0</v>
      </c>
      <c r="D338" s="5">
        <v>170000</v>
      </c>
      <c r="E338" s="5">
        <f>E339</f>
        <v>0</v>
      </c>
      <c r="F338" s="5">
        <f>F339</f>
        <v>170000</v>
      </c>
    </row>
    <row r="339" spans="1:9" ht="12.75">
      <c r="A339" s="7" t="s">
        <v>86</v>
      </c>
      <c r="B339" s="4" t="s">
        <v>87</v>
      </c>
      <c r="C339" s="5"/>
      <c r="D339" s="5">
        <v>170000</v>
      </c>
      <c r="E339" s="5"/>
      <c r="F339" s="5">
        <f>D339+E339</f>
        <v>170000</v>
      </c>
      <c r="G339" s="12"/>
      <c r="H339" s="12"/>
      <c r="I339" s="12"/>
    </row>
    <row r="340" spans="1:7" ht="12.75">
      <c r="A340" s="7" t="s">
        <v>305</v>
      </c>
      <c r="B340" s="4" t="s">
        <v>306</v>
      </c>
      <c r="C340" s="5">
        <f>C341</f>
        <v>0</v>
      </c>
      <c r="D340" s="5">
        <v>10645000</v>
      </c>
      <c r="E340" s="5">
        <f>E341</f>
        <v>0</v>
      </c>
      <c r="F340" s="5">
        <f>F341</f>
        <v>10645000</v>
      </c>
      <c r="G340" s="12"/>
    </row>
    <row r="341" spans="1:7" ht="12.75">
      <c r="A341" s="7" t="s">
        <v>221</v>
      </c>
      <c r="B341" s="4" t="s">
        <v>222</v>
      </c>
      <c r="C341" s="5">
        <f>C342+C343+C346</f>
        <v>0</v>
      </c>
      <c r="D341" s="5">
        <v>10645000</v>
      </c>
      <c r="E341" s="5">
        <f>E342+E343+E346+E344</f>
        <v>0</v>
      </c>
      <c r="F341" s="5">
        <f>F342+F343+F346+F344</f>
        <v>10645000</v>
      </c>
      <c r="G341" s="12"/>
    </row>
    <row r="342" spans="1:7" ht="12.75">
      <c r="A342" s="7" t="s">
        <v>78</v>
      </c>
      <c r="B342" s="4" t="s">
        <v>79</v>
      </c>
      <c r="C342" s="5"/>
      <c r="D342" s="5">
        <v>797000</v>
      </c>
      <c r="E342" s="5"/>
      <c r="F342" s="5">
        <f>D342+E342</f>
        <v>797000</v>
      </c>
      <c r="G342" s="12"/>
    </row>
    <row r="343" spans="1:6" ht="26.25">
      <c r="A343" s="7" t="s">
        <v>80</v>
      </c>
      <c r="B343" s="4" t="s">
        <v>81</v>
      </c>
      <c r="C343" s="5"/>
      <c r="D343" s="5">
        <v>890000</v>
      </c>
      <c r="E343" s="5"/>
      <c r="F343" s="5">
        <f>D343+E343</f>
        <v>890000</v>
      </c>
    </row>
    <row r="344" spans="1:6" ht="12.75">
      <c r="A344" s="7" t="s">
        <v>431</v>
      </c>
      <c r="B344" s="4" t="s">
        <v>433</v>
      </c>
      <c r="C344" s="5"/>
      <c r="D344" s="5">
        <v>0</v>
      </c>
      <c r="E344" s="5">
        <f>E345</f>
        <v>0</v>
      </c>
      <c r="F344" s="5">
        <f>F345</f>
        <v>0</v>
      </c>
    </row>
    <row r="345" spans="1:6" ht="12.75">
      <c r="A345" s="7" t="s">
        <v>432</v>
      </c>
      <c r="B345" s="4" t="s">
        <v>434</v>
      </c>
      <c r="C345" s="5"/>
      <c r="D345" s="5">
        <v>0</v>
      </c>
      <c r="E345" s="5"/>
      <c r="F345" s="5">
        <f>D345+E345</f>
        <v>0</v>
      </c>
    </row>
    <row r="346" spans="1:6" ht="12.75">
      <c r="A346" s="7" t="s">
        <v>232</v>
      </c>
      <c r="B346" s="4" t="s">
        <v>233</v>
      </c>
      <c r="C346" s="5">
        <f aca="true" t="shared" si="66" ref="C346:F347">C347</f>
        <v>0</v>
      </c>
      <c r="D346" s="5">
        <v>8958000</v>
      </c>
      <c r="E346" s="5">
        <f t="shared" si="66"/>
        <v>0</v>
      </c>
      <c r="F346" s="5">
        <f t="shared" si="66"/>
        <v>8958000</v>
      </c>
    </row>
    <row r="347" spans="1:6" ht="39">
      <c r="A347" s="7" t="s">
        <v>234</v>
      </c>
      <c r="B347" s="4" t="s">
        <v>235</v>
      </c>
      <c r="C347" s="5">
        <f t="shared" si="66"/>
        <v>0</v>
      </c>
      <c r="D347" s="5">
        <v>8958000</v>
      </c>
      <c r="E347" s="5">
        <f t="shared" si="66"/>
        <v>0</v>
      </c>
      <c r="F347" s="5">
        <f t="shared" si="66"/>
        <v>8958000</v>
      </c>
    </row>
    <row r="348" spans="1:6" ht="12.75">
      <c r="A348" s="7" t="s">
        <v>236</v>
      </c>
      <c r="B348" s="4" t="s">
        <v>237</v>
      </c>
      <c r="C348" s="5"/>
      <c r="D348" s="5">
        <v>8958000</v>
      </c>
      <c r="E348" s="5"/>
      <c r="F348" s="5">
        <f>D348+E348</f>
        <v>8958000</v>
      </c>
    </row>
    <row r="349" spans="1:6" ht="12.75">
      <c r="A349" s="7" t="s">
        <v>307</v>
      </c>
      <c r="B349" s="4" t="s">
        <v>308</v>
      </c>
      <c r="C349" s="5">
        <f aca="true" t="shared" si="67" ref="C349:F350">C350</f>
        <v>0</v>
      </c>
      <c r="D349" s="5">
        <v>866000</v>
      </c>
      <c r="E349" s="5">
        <f t="shared" si="67"/>
        <v>0</v>
      </c>
      <c r="F349" s="5">
        <f t="shared" si="67"/>
        <v>866000</v>
      </c>
    </row>
    <row r="350" spans="1:6" ht="12.75">
      <c r="A350" s="7" t="s">
        <v>221</v>
      </c>
      <c r="B350" s="4" t="s">
        <v>222</v>
      </c>
      <c r="C350" s="5">
        <f t="shared" si="67"/>
        <v>0</v>
      </c>
      <c r="D350" s="5">
        <v>866000</v>
      </c>
      <c r="E350" s="5">
        <f t="shared" si="67"/>
        <v>0</v>
      </c>
      <c r="F350" s="5">
        <f t="shared" si="67"/>
        <v>866000</v>
      </c>
    </row>
    <row r="351" spans="1:6" ht="12.75">
      <c r="A351" s="7" t="s">
        <v>223</v>
      </c>
      <c r="B351" s="4" t="s">
        <v>224</v>
      </c>
      <c r="C351" s="5">
        <f>C352+C354</f>
        <v>0</v>
      </c>
      <c r="D351" s="5">
        <v>866000</v>
      </c>
      <c r="E351" s="5">
        <f>E352+E354</f>
        <v>0</v>
      </c>
      <c r="F351" s="5">
        <f>F352+F354</f>
        <v>866000</v>
      </c>
    </row>
    <row r="352" spans="1:6" ht="12.75">
      <c r="A352" s="7" t="s">
        <v>225</v>
      </c>
      <c r="B352" s="4" t="s">
        <v>226</v>
      </c>
      <c r="C352" s="5">
        <f>C353</f>
        <v>0</v>
      </c>
      <c r="D352" s="5">
        <v>706000</v>
      </c>
      <c r="E352" s="5">
        <f>E353</f>
        <v>0</v>
      </c>
      <c r="F352" s="5">
        <f>F353</f>
        <v>706000</v>
      </c>
    </row>
    <row r="353" spans="1:6" ht="12.75">
      <c r="A353" s="7" t="s">
        <v>227</v>
      </c>
      <c r="B353" s="4" t="s">
        <v>228</v>
      </c>
      <c r="C353" s="5"/>
      <c r="D353" s="5">
        <v>706000</v>
      </c>
      <c r="E353" s="5"/>
      <c r="F353" s="5">
        <f>D353+E353</f>
        <v>706000</v>
      </c>
    </row>
    <row r="354" spans="1:6" ht="12.75">
      <c r="A354" s="7" t="s">
        <v>229</v>
      </c>
      <c r="B354" s="4" t="s">
        <v>176</v>
      </c>
      <c r="C354" s="5">
        <f>C355</f>
        <v>0</v>
      </c>
      <c r="D354" s="5">
        <v>160000</v>
      </c>
      <c r="E354" s="5">
        <f>E355</f>
        <v>0</v>
      </c>
      <c r="F354" s="5">
        <f>F355</f>
        <v>160000</v>
      </c>
    </row>
    <row r="355" spans="1:6" ht="12.75">
      <c r="A355" s="7" t="s">
        <v>230</v>
      </c>
      <c r="B355" s="4" t="s">
        <v>231</v>
      </c>
      <c r="C355" s="5"/>
      <c r="D355" s="5">
        <v>160000</v>
      </c>
      <c r="E355" s="5"/>
      <c r="F355" s="5">
        <f>D355+E355</f>
        <v>160000</v>
      </c>
    </row>
    <row r="356" spans="1:6" ht="12.75">
      <c r="A356" s="7" t="s">
        <v>309</v>
      </c>
      <c r="B356" s="4" t="s">
        <v>310</v>
      </c>
      <c r="C356" s="5">
        <f aca="true" t="shared" si="68" ref="C356:F358">C357</f>
        <v>0</v>
      </c>
      <c r="D356" s="5">
        <v>426000</v>
      </c>
      <c r="E356" s="5">
        <f t="shared" si="68"/>
        <v>0</v>
      </c>
      <c r="F356" s="5">
        <f t="shared" si="68"/>
        <v>426000</v>
      </c>
    </row>
    <row r="357" spans="1:6" ht="12.75">
      <c r="A357" s="7" t="s">
        <v>311</v>
      </c>
      <c r="B357" s="4" t="s">
        <v>312</v>
      </c>
      <c r="C357" s="5">
        <f t="shared" si="68"/>
        <v>0</v>
      </c>
      <c r="D357" s="5">
        <v>426000</v>
      </c>
      <c r="E357" s="5">
        <f t="shared" si="68"/>
        <v>0</v>
      </c>
      <c r="F357" s="5">
        <f t="shared" si="68"/>
        <v>426000</v>
      </c>
    </row>
    <row r="358" spans="1:6" ht="12.75">
      <c r="A358" s="7" t="s">
        <v>221</v>
      </c>
      <c r="B358" s="4" t="s">
        <v>222</v>
      </c>
      <c r="C358" s="5">
        <f t="shared" si="68"/>
        <v>0</v>
      </c>
      <c r="D358" s="5">
        <v>426000</v>
      </c>
      <c r="E358" s="5">
        <f t="shared" si="68"/>
        <v>0</v>
      </c>
      <c r="F358" s="5">
        <f t="shared" si="68"/>
        <v>426000</v>
      </c>
    </row>
    <row r="359" spans="1:6" ht="26.25">
      <c r="A359" s="7" t="s">
        <v>80</v>
      </c>
      <c r="B359" s="4" t="s">
        <v>81</v>
      </c>
      <c r="C359" s="5"/>
      <c r="D359" s="5">
        <v>426000</v>
      </c>
      <c r="E359" s="5"/>
      <c r="F359" s="5">
        <f>D359+E359</f>
        <v>426000</v>
      </c>
    </row>
    <row r="360" spans="1:6" ht="12.75">
      <c r="A360" s="7" t="s">
        <v>313</v>
      </c>
      <c r="B360" s="4" t="s">
        <v>314</v>
      </c>
      <c r="C360" s="5">
        <f>C361+C370+C376+C393</f>
        <v>0</v>
      </c>
      <c r="D360" s="5">
        <v>165588000</v>
      </c>
      <c r="E360" s="5">
        <f>E361+E370+E376+E393</f>
        <v>10706000</v>
      </c>
      <c r="F360" s="5">
        <f>F361+F370+F376+F393</f>
        <v>176294000</v>
      </c>
    </row>
    <row r="361" spans="1:6" ht="12.75">
      <c r="A361" s="7" t="s">
        <v>315</v>
      </c>
      <c r="B361" s="4" t="s">
        <v>316</v>
      </c>
      <c r="C361" s="5">
        <f>C362</f>
        <v>0</v>
      </c>
      <c r="D361" s="5">
        <v>14572000</v>
      </c>
      <c r="E361" s="5">
        <f>E362</f>
        <v>-630000</v>
      </c>
      <c r="F361" s="5">
        <f>F362</f>
        <v>13942000</v>
      </c>
    </row>
    <row r="362" spans="1:6" ht="12.75">
      <c r="A362" s="7" t="s">
        <v>221</v>
      </c>
      <c r="B362" s="4" t="s">
        <v>222</v>
      </c>
      <c r="C362" s="5">
        <f>C363+C364</f>
        <v>0</v>
      </c>
      <c r="D362" s="5">
        <v>14572000</v>
      </c>
      <c r="E362" s="5">
        <f>E363+E364+E368</f>
        <v>-630000</v>
      </c>
      <c r="F362" s="5">
        <f>F363+F364+F368</f>
        <v>13942000</v>
      </c>
    </row>
    <row r="363" spans="1:6" ht="26.25">
      <c r="A363" s="7" t="s">
        <v>80</v>
      </c>
      <c r="B363" s="4" t="s">
        <v>81</v>
      </c>
      <c r="C363" s="5"/>
      <c r="D363" s="5">
        <v>1709000</v>
      </c>
      <c r="E363" s="5"/>
      <c r="F363" s="5">
        <f>D363+E363</f>
        <v>1709000</v>
      </c>
    </row>
    <row r="364" spans="1:6" ht="12.75">
      <c r="A364" s="7" t="s">
        <v>248</v>
      </c>
      <c r="B364" s="4" t="s">
        <v>249</v>
      </c>
      <c r="C364" s="5">
        <f>C365</f>
        <v>0</v>
      </c>
      <c r="D364" s="5">
        <v>12637000</v>
      </c>
      <c r="E364" s="5">
        <f>E365</f>
        <v>-630000</v>
      </c>
      <c r="F364" s="5">
        <f>F365</f>
        <v>12007000</v>
      </c>
    </row>
    <row r="365" spans="1:6" ht="12.75">
      <c r="A365" s="7" t="s">
        <v>250</v>
      </c>
      <c r="B365" s="4" t="s">
        <v>251</v>
      </c>
      <c r="C365" s="5">
        <f>C366+C367</f>
        <v>0</v>
      </c>
      <c r="D365" s="5">
        <v>12637000</v>
      </c>
      <c r="E365" s="5">
        <f>E366+E367</f>
        <v>-630000</v>
      </c>
      <c r="F365" s="5">
        <f>F366+F367</f>
        <v>12007000</v>
      </c>
    </row>
    <row r="366" spans="1:6" ht="12.75">
      <c r="A366" s="7" t="s">
        <v>252</v>
      </c>
      <c r="B366" s="4" t="s">
        <v>253</v>
      </c>
      <c r="C366" s="5"/>
      <c r="D366" s="5">
        <v>3145000</v>
      </c>
      <c r="E366" s="5"/>
      <c r="F366" s="5">
        <f>D366+E366</f>
        <v>3145000</v>
      </c>
    </row>
    <row r="367" spans="1:6" ht="12.75">
      <c r="A367" s="7" t="s">
        <v>254</v>
      </c>
      <c r="B367" s="4" t="s">
        <v>255</v>
      </c>
      <c r="C367" s="5"/>
      <c r="D367" s="5">
        <v>9492000</v>
      </c>
      <c r="E367" s="5">
        <v>-630000</v>
      </c>
      <c r="F367" s="5">
        <f>D367+E367</f>
        <v>8862000</v>
      </c>
    </row>
    <row r="368" spans="1:6" ht="26.25">
      <c r="A368" s="7" t="s">
        <v>82</v>
      </c>
      <c r="B368" s="4" t="s">
        <v>83</v>
      </c>
      <c r="C368" s="5">
        <f>C369</f>
        <v>0</v>
      </c>
      <c r="D368" s="5">
        <v>226000</v>
      </c>
      <c r="E368" s="5">
        <f>E369</f>
        <v>0</v>
      </c>
      <c r="F368" s="5">
        <f>F369</f>
        <v>226000</v>
      </c>
    </row>
    <row r="369" spans="1:6" ht="12.75">
      <c r="A369" s="7" t="s">
        <v>84</v>
      </c>
      <c r="B369" s="4" t="s">
        <v>85</v>
      </c>
      <c r="C369" s="5"/>
      <c r="D369" s="5">
        <v>226000</v>
      </c>
      <c r="E369" s="5"/>
      <c r="F369" s="5">
        <f>D369+E369</f>
        <v>226000</v>
      </c>
    </row>
    <row r="370" spans="1:7" ht="12.75">
      <c r="A370" s="7" t="s">
        <v>317</v>
      </c>
      <c r="B370" s="4" t="s">
        <v>318</v>
      </c>
      <c r="C370" s="5">
        <f aca="true" t="shared" si="69" ref="C370:F372">C371</f>
        <v>0</v>
      </c>
      <c r="D370" s="5">
        <v>2500000</v>
      </c>
      <c r="E370" s="5">
        <f t="shared" si="69"/>
        <v>0</v>
      </c>
      <c r="F370" s="5">
        <f t="shared" si="69"/>
        <v>2500000</v>
      </c>
      <c r="G370" s="12"/>
    </row>
    <row r="371" spans="1:6" ht="12.75">
      <c r="A371" s="7" t="s">
        <v>221</v>
      </c>
      <c r="B371" s="4" t="s">
        <v>222</v>
      </c>
      <c r="C371" s="5">
        <f t="shared" si="69"/>
        <v>0</v>
      </c>
      <c r="D371" s="5">
        <v>2500000</v>
      </c>
      <c r="E371" s="5">
        <f t="shared" si="69"/>
        <v>0</v>
      </c>
      <c r="F371" s="5">
        <f t="shared" si="69"/>
        <v>2500000</v>
      </c>
    </row>
    <row r="372" spans="1:6" ht="12.75">
      <c r="A372" s="7" t="s">
        <v>232</v>
      </c>
      <c r="B372" s="4" t="s">
        <v>233</v>
      </c>
      <c r="C372" s="5">
        <f t="shared" si="69"/>
        <v>0</v>
      </c>
      <c r="D372" s="5">
        <v>2500000</v>
      </c>
      <c r="E372" s="5">
        <f t="shared" si="69"/>
        <v>0</v>
      </c>
      <c r="F372" s="5">
        <f t="shared" si="69"/>
        <v>2500000</v>
      </c>
    </row>
    <row r="373" spans="1:6" ht="39">
      <c r="A373" s="7" t="s">
        <v>234</v>
      </c>
      <c r="B373" s="4" t="s">
        <v>235</v>
      </c>
      <c r="C373" s="5">
        <f>C374+C375</f>
        <v>0</v>
      </c>
      <c r="D373" s="5">
        <v>2500000</v>
      </c>
      <c r="E373" s="5">
        <f>E374+E375</f>
        <v>0</v>
      </c>
      <c r="F373" s="5">
        <f>F374+F375</f>
        <v>2500000</v>
      </c>
    </row>
    <row r="374" spans="1:6" ht="12.75">
      <c r="A374" s="7" t="s">
        <v>236</v>
      </c>
      <c r="B374" s="4" t="s">
        <v>237</v>
      </c>
      <c r="C374" s="5"/>
      <c r="D374" s="5"/>
      <c r="E374" s="5"/>
      <c r="F374" s="5"/>
    </row>
    <row r="375" spans="1:6" ht="12.75">
      <c r="A375" s="7" t="s">
        <v>240</v>
      </c>
      <c r="B375" s="4" t="s">
        <v>241</v>
      </c>
      <c r="C375" s="5"/>
      <c r="D375" s="5">
        <v>2500000</v>
      </c>
      <c r="E375" s="5"/>
      <c r="F375" s="5">
        <f>D375+E375</f>
        <v>2500000</v>
      </c>
    </row>
    <row r="376" spans="1:7" ht="12.75">
      <c r="A376" s="7" t="s">
        <v>319</v>
      </c>
      <c r="B376" s="4" t="s">
        <v>320</v>
      </c>
      <c r="C376" s="5">
        <f>C377</f>
        <v>0</v>
      </c>
      <c r="D376" s="5">
        <v>55602000</v>
      </c>
      <c r="E376" s="5">
        <f>E377</f>
        <v>1899000</v>
      </c>
      <c r="F376" s="5">
        <f>F377</f>
        <v>57501000</v>
      </c>
      <c r="G376" s="12"/>
    </row>
    <row r="377" spans="1:7" ht="12.75">
      <c r="A377" s="7" t="s">
        <v>221</v>
      </c>
      <c r="B377" s="4" t="s">
        <v>222</v>
      </c>
      <c r="C377" s="5">
        <f>C378+C379+C380+C384+C389</f>
        <v>0</v>
      </c>
      <c r="D377" s="5">
        <v>55602000</v>
      </c>
      <c r="E377" s="5">
        <f>E378+E379+E380+E384+E389</f>
        <v>1899000</v>
      </c>
      <c r="F377" s="5">
        <f>F378+F379+F380+F384+F389</f>
        <v>57501000</v>
      </c>
      <c r="G377" s="12"/>
    </row>
    <row r="378" spans="1:7" ht="12.75">
      <c r="A378" s="7" t="s">
        <v>78</v>
      </c>
      <c r="B378" s="4" t="s">
        <v>79</v>
      </c>
      <c r="C378" s="5"/>
      <c r="D378" s="5">
        <v>3505000</v>
      </c>
      <c r="E378" s="5"/>
      <c r="F378" s="5">
        <f>D378+E378</f>
        <v>3505000</v>
      </c>
      <c r="G378" s="12"/>
    </row>
    <row r="379" spans="1:6" ht="26.25">
      <c r="A379" s="7" t="s">
        <v>80</v>
      </c>
      <c r="B379" s="4" t="s">
        <v>81</v>
      </c>
      <c r="C379" s="5"/>
      <c r="D379" s="5">
        <v>2018000</v>
      </c>
      <c r="E379" s="5">
        <v>166000</v>
      </c>
      <c r="F379" s="5">
        <f>D379+E379</f>
        <v>2184000</v>
      </c>
    </row>
    <row r="380" spans="1:6" ht="12.75">
      <c r="A380" s="7" t="s">
        <v>232</v>
      </c>
      <c r="B380" s="4" t="s">
        <v>233</v>
      </c>
      <c r="C380" s="5">
        <f aca="true" t="shared" si="70" ref="C380:F381">C381</f>
        <v>0</v>
      </c>
      <c r="D380" s="5">
        <v>30395000</v>
      </c>
      <c r="E380" s="5">
        <f t="shared" si="70"/>
        <v>1670500</v>
      </c>
      <c r="F380" s="5">
        <f t="shared" si="70"/>
        <v>32065500</v>
      </c>
    </row>
    <row r="381" spans="1:6" ht="39">
      <c r="A381" s="7" t="s">
        <v>234</v>
      </c>
      <c r="B381" s="4" t="s">
        <v>235</v>
      </c>
      <c r="C381" s="5">
        <f t="shared" si="70"/>
        <v>0</v>
      </c>
      <c r="D381" s="5">
        <v>30395000</v>
      </c>
      <c r="E381" s="5">
        <f t="shared" si="70"/>
        <v>1670500</v>
      </c>
      <c r="F381" s="5">
        <f t="shared" si="70"/>
        <v>32065500</v>
      </c>
    </row>
    <row r="382" spans="1:6" ht="12.75">
      <c r="A382" s="7" t="s">
        <v>436</v>
      </c>
      <c r="B382" s="4" t="s">
        <v>237</v>
      </c>
      <c r="C382" s="5"/>
      <c r="D382" s="5">
        <v>30395000</v>
      </c>
      <c r="E382" s="5">
        <f>410000+735000+520000+5500</f>
        <v>1670500</v>
      </c>
      <c r="F382" s="5">
        <f>D382+E382</f>
        <v>32065500</v>
      </c>
    </row>
    <row r="383" spans="1:6" ht="12.75">
      <c r="A383" s="7" t="s">
        <v>437</v>
      </c>
      <c r="B383" s="20">
        <v>510101</v>
      </c>
      <c r="C383" s="5"/>
      <c r="D383" s="5">
        <v>0</v>
      </c>
      <c r="E383" s="5">
        <v>5500</v>
      </c>
      <c r="F383" s="5">
        <f>D383+E383</f>
        <v>5500</v>
      </c>
    </row>
    <row r="384" spans="1:6" ht="26.25">
      <c r="A384" s="7" t="s">
        <v>82</v>
      </c>
      <c r="B384" s="4" t="s">
        <v>83</v>
      </c>
      <c r="C384" s="5">
        <f>C385+C386+C387+C388</f>
        <v>0</v>
      </c>
      <c r="D384" s="5">
        <v>19682000</v>
      </c>
      <c r="E384" s="5">
        <f>E385+E386+E387+E388</f>
        <v>62500</v>
      </c>
      <c r="F384" s="5">
        <f>F385+F386+F387+F388</f>
        <v>19744500</v>
      </c>
    </row>
    <row r="385" spans="1:6" ht="12.75">
      <c r="A385" s="7" t="s">
        <v>256</v>
      </c>
      <c r="B385" s="4" t="s">
        <v>257</v>
      </c>
      <c r="C385" s="5"/>
      <c r="D385" s="5">
        <v>1100000</v>
      </c>
      <c r="E385" s="5">
        <v>-5500</v>
      </c>
      <c r="F385" s="5">
        <f>D385+E385</f>
        <v>1094500</v>
      </c>
    </row>
    <row r="386" spans="1:6" ht="12.75">
      <c r="A386" s="7" t="s">
        <v>258</v>
      </c>
      <c r="B386" s="4" t="s">
        <v>259</v>
      </c>
      <c r="C386" s="5"/>
      <c r="D386" s="5">
        <v>600000</v>
      </c>
      <c r="E386" s="5"/>
      <c r="F386" s="5">
        <f>D386+E386</f>
        <v>600000</v>
      </c>
    </row>
    <row r="387" spans="1:6" ht="12.75">
      <c r="A387" s="7" t="s">
        <v>260</v>
      </c>
      <c r="B387" s="4" t="s">
        <v>261</v>
      </c>
      <c r="C387" s="5"/>
      <c r="D387" s="5">
        <v>17974000</v>
      </c>
      <c r="E387" s="5">
        <v>68000</v>
      </c>
      <c r="F387" s="5">
        <f>D387+E387</f>
        <v>18042000</v>
      </c>
    </row>
    <row r="388" spans="1:6" ht="12.75">
      <c r="A388" s="7" t="s">
        <v>86</v>
      </c>
      <c r="B388" s="4" t="s">
        <v>87</v>
      </c>
      <c r="C388" s="5"/>
      <c r="D388" s="5">
        <v>8000</v>
      </c>
      <c r="E388" s="5"/>
      <c r="F388" s="5">
        <f>D388+E388</f>
        <v>8000</v>
      </c>
    </row>
    <row r="389" spans="1:6" ht="12.75">
      <c r="A389" s="7" t="s">
        <v>262</v>
      </c>
      <c r="B389" s="4" t="s">
        <v>263</v>
      </c>
      <c r="C389" s="5">
        <f aca="true" t="shared" si="71" ref="C389:F391">C390</f>
        <v>0</v>
      </c>
      <c r="D389" s="5">
        <v>2000</v>
      </c>
      <c r="E389" s="5">
        <f t="shared" si="71"/>
        <v>0</v>
      </c>
      <c r="F389" s="5">
        <f t="shared" si="71"/>
        <v>2000</v>
      </c>
    </row>
    <row r="390" spans="1:6" ht="12.75">
      <c r="A390" s="7" t="s">
        <v>264</v>
      </c>
      <c r="B390" s="4" t="s">
        <v>265</v>
      </c>
      <c r="C390" s="5">
        <f t="shared" si="71"/>
        <v>0</v>
      </c>
      <c r="D390" s="5">
        <v>2000</v>
      </c>
      <c r="E390" s="5">
        <f t="shared" si="71"/>
        <v>0</v>
      </c>
      <c r="F390" s="5">
        <f t="shared" si="71"/>
        <v>2000</v>
      </c>
    </row>
    <row r="391" spans="1:6" ht="12.75">
      <c r="A391" s="7" t="s">
        <v>270</v>
      </c>
      <c r="B391" s="4" t="s">
        <v>271</v>
      </c>
      <c r="C391" s="5">
        <f t="shared" si="71"/>
        <v>0</v>
      </c>
      <c r="D391" s="5">
        <v>2000</v>
      </c>
      <c r="E391" s="5">
        <f t="shared" si="71"/>
        <v>0</v>
      </c>
      <c r="F391" s="5">
        <f t="shared" si="71"/>
        <v>2000</v>
      </c>
    </row>
    <row r="392" spans="1:6" ht="12.75">
      <c r="A392" s="7" t="s">
        <v>272</v>
      </c>
      <c r="B392" s="4" t="s">
        <v>273</v>
      </c>
      <c r="C392" s="5"/>
      <c r="D392" s="5">
        <v>2000</v>
      </c>
      <c r="E392" s="5"/>
      <c r="F392" s="5">
        <f>D392+E392</f>
        <v>2000</v>
      </c>
    </row>
    <row r="393" spans="1:6" ht="26.25">
      <c r="A393" s="7" t="s">
        <v>345</v>
      </c>
      <c r="B393" s="4" t="s">
        <v>322</v>
      </c>
      <c r="C393" s="5">
        <f>C394</f>
        <v>0</v>
      </c>
      <c r="D393" s="5">
        <v>92914000</v>
      </c>
      <c r="E393" s="5">
        <f>E394</f>
        <v>9437000</v>
      </c>
      <c r="F393" s="5">
        <f>F394</f>
        <v>102351000</v>
      </c>
    </row>
    <row r="394" spans="1:6" ht="12.75">
      <c r="A394" s="7" t="s">
        <v>221</v>
      </c>
      <c r="B394" s="4" t="s">
        <v>222</v>
      </c>
      <c r="C394" s="5">
        <f>C395+C396+C404+C408+C400+C397</f>
        <v>0</v>
      </c>
      <c r="D394" s="5">
        <v>92914000</v>
      </c>
      <c r="E394" s="5">
        <f>E395+E396+E404+E408+E400+E397</f>
        <v>9437000</v>
      </c>
      <c r="F394" s="5">
        <f>F395+F396+F404+F408+F400+F397</f>
        <v>102351000</v>
      </c>
    </row>
    <row r="395" spans="1:6" ht="12.75">
      <c r="A395" s="7" t="s">
        <v>78</v>
      </c>
      <c r="B395" s="4" t="s">
        <v>79</v>
      </c>
      <c r="C395" s="5"/>
      <c r="D395" s="5">
        <v>72924000</v>
      </c>
      <c r="E395" s="5">
        <v>8986000</v>
      </c>
      <c r="F395" s="5">
        <f>D395+E395</f>
        <v>81910000</v>
      </c>
    </row>
    <row r="396" spans="1:7" ht="26.25">
      <c r="A396" s="7" t="s">
        <v>80</v>
      </c>
      <c r="B396" s="4" t="s">
        <v>81</v>
      </c>
      <c r="C396" s="5"/>
      <c r="D396" s="5">
        <v>12538000</v>
      </c>
      <c r="E396" s="5">
        <v>397000</v>
      </c>
      <c r="F396" s="5">
        <f>D396+E396</f>
        <v>12935000</v>
      </c>
      <c r="G396" s="12"/>
    </row>
    <row r="397" spans="1:6" ht="12.75">
      <c r="A397" s="7" t="s">
        <v>232</v>
      </c>
      <c r="B397" s="4" t="s">
        <v>233</v>
      </c>
      <c r="C397" s="5">
        <f aca="true" t="shared" si="72" ref="C397:E398">C398</f>
        <v>0</v>
      </c>
      <c r="D397" s="5">
        <v>216000</v>
      </c>
      <c r="E397" s="5">
        <f t="shared" si="72"/>
        <v>0</v>
      </c>
      <c r="F397" s="5">
        <f>D397+E397</f>
        <v>216000</v>
      </c>
    </row>
    <row r="398" spans="1:6" ht="39">
      <c r="A398" s="7" t="s">
        <v>403</v>
      </c>
      <c r="B398" s="4" t="s">
        <v>235</v>
      </c>
      <c r="C398" s="5">
        <f t="shared" si="72"/>
        <v>0</v>
      </c>
      <c r="D398" s="5">
        <v>216000</v>
      </c>
      <c r="E398" s="5">
        <f t="shared" si="72"/>
        <v>0</v>
      </c>
      <c r="F398" s="5">
        <f>D398+E398</f>
        <v>216000</v>
      </c>
    </row>
    <row r="399" spans="1:6" ht="12.75">
      <c r="A399" s="7" t="s">
        <v>429</v>
      </c>
      <c r="B399" s="20">
        <v>510101</v>
      </c>
      <c r="C399" s="5"/>
      <c r="D399" s="5">
        <v>216000</v>
      </c>
      <c r="E399" s="5"/>
      <c r="F399" s="5">
        <f>D399+E399</f>
        <v>216000</v>
      </c>
    </row>
    <row r="400" spans="1:6" ht="12.75">
      <c r="A400" s="7" t="s">
        <v>242</v>
      </c>
      <c r="B400" s="4" t="s">
        <v>243</v>
      </c>
      <c r="C400" s="5">
        <f>C401</f>
        <v>0</v>
      </c>
      <c r="D400" s="5">
        <v>0</v>
      </c>
      <c r="E400" s="5">
        <f>E401</f>
        <v>0</v>
      </c>
      <c r="F400" s="5">
        <f>F401</f>
        <v>0</v>
      </c>
    </row>
    <row r="401" spans="1:6" ht="12.75">
      <c r="A401" s="7" t="s">
        <v>244</v>
      </c>
      <c r="B401" s="4" t="s">
        <v>245</v>
      </c>
      <c r="C401" s="5">
        <f>C402+C403</f>
        <v>0</v>
      </c>
      <c r="D401" s="5">
        <v>0</v>
      </c>
      <c r="E401" s="5">
        <f>E402+E403</f>
        <v>0</v>
      </c>
      <c r="F401" s="5">
        <f>F402+F403</f>
        <v>0</v>
      </c>
    </row>
    <row r="402" spans="1:6" ht="12.75">
      <c r="A402" s="7" t="s">
        <v>246</v>
      </c>
      <c r="B402" s="4" t="s">
        <v>247</v>
      </c>
      <c r="C402" s="5">
        <f>C575</f>
        <v>0</v>
      </c>
      <c r="D402" s="5">
        <v>0</v>
      </c>
      <c r="E402" s="5">
        <f>E575</f>
        <v>0</v>
      </c>
      <c r="F402" s="5">
        <f>F575</f>
        <v>0</v>
      </c>
    </row>
    <row r="403" spans="1:6" ht="26.25">
      <c r="A403" s="7" t="s">
        <v>401</v>
      </c>
      <c r="B403" s="4" t="s">
        <v>402</v>
      </c>
      <c r="C403" s="5"/>
      <c r="D403" s="5"/>
      <c r="E403" s="5"/>
      <c r="F403" s="5"/>
    </row>
    <row r="404" spans="1:6" ht="12.75">
      <c r="A404" s="7" t="s">
        <v>248</v>
      </c>
      <c r="B404" s="4" t="s">
        <v>249</v>
      </c>
      <c r="C404" s="5">
        <f>C405</f>
        <v>0</v>
      </c>
      <c r="D404" s="5">
        <v>5648000</v>
      </c>
      <c r="E404" s="5">
        <f>E405</f>
        <v>0</v>
      </c>
      <c r="F404" s="5">
        <f>F405</f>
        <v>5648000</v>
      </c>
    </row>
    <row r="405" spans="1:6" ht="12.75">
      <c r="A405" s="7" t="s">
        <v>250</v>
      </c>
      <c r="B405" s="4" t="s">
        <v>251</v>
      </c>
      <c r="C405" s="5">
        <f>C406+C407</f>
        <v>0</v>
      </c>
      <c r="D405" s="5">
        <v>5648000</v>
      </c>
      <c r="E405" s="5">
        <f>E406+E407</f>
        <v>0</v>
      </c>
      <c r="F405" s="5">
        <f>F406+F407</f>
        <v>5648000</v>
      </c>
    </row>
    <row r="406" spans="1:6" ht="12.75">
      <c r="A406" s="7" t="s">
        <v>252</v>
      </c>
      <c r="B406" s="4" t="s">
        <v>253</v>
      </c>
      <c r="C406" s="5"/>
      <c r="D406" s="5">
        <v>3740000</v>
      </c>
      <c r="E406" s="5"/>
      <c r="F406" s="5">
        <f>D406+E406</f>
        <v>3740000</v>
      </c>
    </row>
    <row r="407" spans="1:6" ht="12.75">
      <c r="A407" s="7" t="s">
        <v>254</v>
      </c>
      <c r="B407" s="4" t="s">
        <v>255</v>
      </c>
      <c r="C407" s="5"/>
      <c r="D407" s="5">
        <v>1908000</v>
      </c>
      <c r="E407" s="5"/>
      <c r="F407" s="5">
        <f>D407+E407</f>
        <v>1908000</v>
      </c>
    </row>
    <row r="408" spans="1:6" ht="26.25">
      <c r="A408" s="7" t="s">
        <v>82</v>
      </c>
      <c r="B408" s="4" t="s">
        <v>83</v>
      </c>
      <c r="C408" s="5">
        <f>C409+C410</f>
        <v>0</v>
      </c>
      <c r="D408" s="5">
        <v>1588000</v>
      </c>
      <c r="E408" s="5">
        <f>E409+E410</f>
        <v>54000</v>
      </c>
      <c r="F408" s="5">
        <f>F409+F410</f>
        <v>1642000</v>
      </c>
    </row>
    <row r="409" spans="1:6" ht="12.75">
      <c r="A409" s="7" t="s">
        <v>256</v>
      </c>
      <c r="B409" s="4" t="s">
        <v>257</v>
      </c>
      <c r="C409" s="5"/>
      <c r="D409" s="5">
        <v>800000</v>
      </c>
      <c r="E409" s="5"/>
      <c r="F409" s="5">
        <f>D409+E409</f>
        <v>800000</v>
      </c>
    </row>
    <row r="410" spans="1:6" ht="12.75">
      <c r="A410" s="7" t="s">
        <v>86</v>
      </c>
      <c r="B410" s="4" t="s">
        <v>87</v>
      </c>
      <c r="C410" s="5"/>
      <c r="D410" s="5">
        <v>788000</v>
      </c>
      <c r="E410" s="5">
        <v>54000</v>
      </c>
      <c r="F410" s="5">
        <f>D410+E410</f>
        <v>842000</v>
      </c>
    </row>
    <row r="411" spans="1:6" ht="26.25">
      <c r="A411" s="7" t="s">
        <v>323</v>
      </c>
      <c r="B411" s="4" t="s">
        <v>324</v>
      </c>
      <c r="C411" s="5">
        <f aca="true" t="shared" si="73" ref="C411:F412">C412</f>
        <v>0</v>
      </c>
      <c r="D411" s="5">
        <v>61560000</v>
      </c>
      <c r="E411" s="5">
        <f t="shared" si="73"/>
        <v>-1447000</v>
      </c>
      <c r="F411" s="5">
        <f t="shared" si="73"/>
        <v>60113000</v>
      </c>
    </row>
    <row r="412" spans="1:6" ht="12.75">
      <c r="A412" s="7" t="s">
        <v>327</v>
      </c>
      <c r="B412" s="4" t="s">
        <v>328</v>
      </c>
      <c r="C412" s="5">
        <f t="shared" si="73"/>
        <v>0</v>
      </c>
      <c r="D412" s="5">
        <v>61560000</v>
      </c>
      <c r="E412" s="5">
        <f t="shared" si="73"/>
        <v>-1447000</v>
      </c>
      <c r="F412" s="5">
        <f t="shared" si="73"/>
        <v>60113000</v>
      </c>
    </row>
    <row r="413" spans="1:6" ht="12.75">
      <c r="A413" s="7" t="s">
        <v>221</v>
      </c>
      <c r="B413" s="4" t="s">
        <v>222</v>
      </c>
      <c r="C413" s="5">
        <f>C414+C415</f>
        <v>0</v>
      </c>
      <c r="D413" s="5">
        <v>61560000</v>
      </c>
      <c r="E413" s="5">
        <f>E414+E415</f>
        <v>-1447000</v>
      </c>
      <c r="F413" s="5">
        <f>F414+F415</f>
        <v>60113000</v>
      </c>
    </row>
    <row r="414" spans="1:6" ht="26.25">
      <c r="A414" s="7" t="s">
        <v>80</v>
      </c>
      <c r="B414" s="4" t="s">
        <v>81</v>
      </c>
      <c r="C414" s="5"/>
      <c r="D414" s="5">
        <v>61560000</v>
      </c>
      <c r="E414" s="5">
        <v>-1447000</v>
      </c>
      <c r="F414" s="5">
        <f>D414+E414</f>
        <v>60113000</v>
      </c>
    </row>
    <row r="415" spans="1:6" ht="12.75">
      <c r="A415" s="7" t="s">
        <v>262</v>
      </c>
      <c r="B415" s="4" t="s">
        <v>263</v>
      </c>
      <c r="C415" s="5">
        <f aca="true" t="shared" si="74" ref="C415:F417">C416</f>
        <v>0</v>
      </c>
      <c r="D415" s="5">
        <v>0</v>
      </c>
      <c r="E415" s="5">
        <f t="shared" si="74"/>
        <v>0</v>
      </c>
      <c r="F415" s="5">
        <f t="shared" si="74"/>
        <v>0</v>
      </c>
    </row>
    <row r="416" spans="1:6" ht="12.75">
      <c r="A416" s="7" t="s">
        <v>264</v>
      </c>
      <c r="B416" s="4" t="s">
        <v>265</v>
      </c>
      <c r="C416" s="5">
        <f t="shared" si="74"/>
        <v>0</v>
      </c>
      <c r="D416" s="5">
        <v>0</v>
      </c>
      <c r="E416" s="5">
        <f t="shared" si="74"/>
        <v>0</v>
      </c>
      <c r="F416" s="5">
        <f t="shared" si="74"/>
        <v>0</v>
      </c>
    </row>
    <row r="417" spans="1:6" ht="12.75">
      <c r="A417" s="7" t="s">
        <v>270</v>
      </c>
      <c r="B417" s="4" t="s">
        <v>271</v>
      </c>
      <c r="C417" s="5">
        <f t="shared" si="74"/>
        <v>0</v>
      </c>
      <c r="D417" s="5">
        <v>0</v>
      </c>
      <c r="E417" s="5">
        <f t="shared" si="74"/>
        <v>0</v>
      </c>
      <c r="F417" s="5">
        <f t="shared" si="74"/>
        <v>0</v>
      </c>
    </row>
    <row r="418" spans="1:6" ht="12.75">
      <c r="A418" s="7" t="s">
        <v>272</v>
      </c>
      <c r="B418" s="4" t="s">
        <v>273</v>
      </c>
      <c r="C418" s="5"/>
      <c r="D418" s="5"/>
      <c r="E418" s="5"/>
      <c r="F418" s="5"/>
    </row>
    <row r="419" spans="1:6" ht="12.75">
      <c r="A419" s="7" t="s">
        <v>329</v>
      </c>
      <c r="B419" s="4" t="s">
        <v>330</v>
      </c>
      <c r="C419" s="5">
        <f>C420+C423+C436</f>
        <v>0</v>
      </c>
      <c r="D419" s="5">
        <v>54653000</v>
      </c>
      <c r="E419" s="5">
        <f>E420+E423+E436</f>
        <v>7196000</v>
      </c>
      <c r="F419" s="5">
        <f>F420+F423+F436</f>
        <v>61849000</v>
      </c>
    </row>
    <row r="420" spans="1:6" ht="12.75">
      <c r="A420" s="7" t="s">
        <v>331</v>
      </c>
      <c r="B420" s="4" t="s">
        <v>332</v>
      </c>
      <c r="C420" s="5">
        <f aca="true" t="shared" si="75" ref="C420:F421">C421</f>
        <v>0</v>
      </c>
      <c r="D420" s="5">
        <v>205000</v>
      </c>
      <c r="E420" s="5">
        <f t="shared" si="75"/>
        <v>0</v>
      </c>
      <c r="F420" s="5">
        <f t="shared" si="75"/>
        <v>205000</v>
      </c>
    </row>
    <row r="421" spans="1:6" ht="12.75">
      <c r="A421" s="7" t="s">
        <v>221</v>
      </c>
      <c r="B421" s="4" t="s">
        <v>222</v>
      </c>
      <c r="C421" s="5">
        <f t="shared" si="75"/>
        <v>0</v>
      </c>
      <c r="D421" s="5">
        <v>205000</v>
      </c>
      <c r="E421" s="5">
        <f t="shared" si="75"/>
        <v>0</v>
      </c>
      <c r="F421" s="5">
        <f t="shared" si="75"/>
        <v>205000</v>
      </c>
    </row>
    <row r="422" spans="1:6" ht="26.25">
      <c r="A422" s="7" t="s">
        <v>80</v>
      </c>
      <c r="B422" s="4" t="s">
        <v>81</v>
      </c>
      <c r="C422" s="5"/>
      <c r="D422" s="5">
        <v>205000</v>
      </c>
      <c r="E422" s="5"/>
      <c r="F422" s="5">
        <f>D422+E422</f>
        <v>205000</v>
      </c>
    </row>
    <row r="423" spans="1:6" ht="12.75">
      <c r="A423" s="7" t="s">
        <v>333</v>
      </c>
      <c r="B423" s="4" t="s">
        <v>334</v>
      </c>
      <c r="C423" s="5">
        <f>C424</f>
        <v>0</v>
      </c>
      <c r="D423" s="5">
        <v>44865000</v>
      </c>
      <c r="E423" s="5">
        <f>E424</f>
        <v>7196000</v>
      </c>
      <c r="F423" s="5">
        <f>F424</f>
        <v>52061000</v>
      </c>
    </row>
    <row r="424" spans="1:6" ht="12.75">
      <c r="A424" s="7" t="s">
        <v>221</v>
      </c>
      <c r="B424" s="4" t="s">
        <v>222</v>
      </c>
      <c r="C424" s="5">
        <f>C425+C426+C430</f>
        <v>0</v>
      </c>
      <c r="D424" s="5">
        <v>44865000</v>
      </c>
      <c r="E424" s="5">
        <f>E425+E426+E430</f>
        <v>7196000</v>
      </c>
      <c r="F424" s="5">
        <f>F425+F426+F430</f>
        <v>52061000</v>
      </c>
    </row>
    <row r="425" spans="1:6" ht="26.25">
      <c r="A425" s="7" t="s">
        <v>80</v>
      </c>
      <c r="B425" s="4" t="s">
        <v>81</v>
      </c>
      <c r="C425" s="5"/>
      <c r="D425" s="5">
        <v>29289000</v>
      </c>
      <c r="E425" s="5">
        <v>7196000</v>
      </c>
      <c r="F425" s="5">
        <f>D425+E425</f>
        <v>36485000</v>
      </c>
    </row>
    <row r="426" spans="1:6" ht="12.75">
      <c r="A426" s="7" t="s">
        <v>242</v>
      </c>
      <c r="B426" s="4" t="s">
        <v>243</v>
      </c>
      <c r="C426" s="5">
        <f>C427</f>
        <v>0</v>
      </c>
      <c r="D426" s="5">
        <v>11096000</v>
      </c>
      <c r="E426" s="5">
        <f>E427</f>
        <v>0</v>
      </c>
      <c r="F426" s="5">
        <f>F427</f>
        <v>11096000</v>
      </c>
    </row>
    <row r="427" spans="1:6" ht="12.75">
      <c r="A427" s="7" t="s">
        <v>244</v>
      </c>
      <c r="B427" s="4" t="s">
        <v>245</v>
      </c>
      <c r="C427" s="5">
        <f>C428+C429</f>
        <v>0</v>
      </c>
      <c r="D427" s="5">
        <v>11096000</v>
      </c>
      <c r="E427" s="5">
        <f>E428+E429</f>
        <v>0</v>
      </c>
      <c r="F427" s="5">
        <f>F428+F429</f>
        <v>11096000</v>
      </c>
    </row>
    <row r="428" spans="1:6" ht="12.75">
      <c r="A428" s="7" t="s">
        <v>246</v>
      </c>
      <c r="B428" s="4" t="s">
        <v>247</v>
      </c>
      <c r="C428" s="5"/>
      <c r="D428" s="5">
        <v>9096000</v>
      </c>
      <c r="E428" s="5"/>
      <c r="F428" s="5">
        <f>D428+E428</f>
        <v>9096000</v>
      </c>
    </row>
    <row r="429" spans="1:6" ht="12.75">
      <c r="A429" s="7" t="s">
        <v>423</v>
      </c>
      <c r="B429" s="4" t="s">
        <v>424</v>
      </c>
      <c r="C429" s="5"/>
      <c r="D429" s="5">
        <v>2000000</v>
      </c>
      <c r="E429" s="5"/>
      <c r="F429" s="5">
        <f>D429+E429</f>
        <v>2000000</v>
      </c>
    </row>
    <row r="430" spans="1:6" ht="12.75">
      <c r="A430" s="7" t="s">
        <v>262</v>
      </c>
      <c r="B430" s="4" t="s">
        <v>263</v>
      </c>
      <c r="C430" s="5">
        <f>C431</f>
        <v>0</v>
      </c>
      <c r="D430" s="5">
        <v>4480000</v>
      </c>
      <c r="E430" s="5">
        <f>E431</f>
        <v>0</v>
      </c>
      <c r="F430" s="5">
        <f>F431</f>
        <v>4480000</v>
      </c>
    </row>
    <row r="431" spans="1:6" ht="12.75">
      <c r="A431" s="7" t="s">
        <v>264</v>
      </c>
      <c r="B431" s="4" t="s">
        <v>265</v>
      </c>
      <c r="C431" s="5">
        <f>C432+C434</f>
        <v>0</v>
      </c>
      <c r="D431" s="5">
        <v>4480000</v>
      </c>
      <c r="E431" s="5">
        <f>E432+E434</f>
        <v>0</v>
      </c>
      <c r="F431" s="5">
        <f>F432+F434</f>
        <v>4480000</v>
      </c>
    </row>
    <row r="432" spans="1:6" ht="12.75">
      <c r="A432" s="7" t="s">
        <v>266</v>
      </c>
      <c r="B432" s="4" t="s">
        <v>267</v>
      </c>
      <c r="C432" s="5">
        <f>C433</f>
        <v>0</v>
      </c>
      <c r="D432" s="5">
        <v>1088000</v>
      </c>
      <c r="E432" s="5">
        <f>E433</f>
        <v>0</v>
      </c>
      <c r="F432" s="5">
        <f>F433</f>
        <v>1088000</v>
      </c>
    </row>
    <row r="433" spans="1:6" ht="12.75">
      <c r="A433" s="7" t="s">
        <v>268</v>
      </c>
      <c r="B433" s="4" t="s">
        <v>269</v>
      </c>
      <c r="C433" s="5"/>
      <c r="D433" s="5">
        <v>1088000</v>
      </c>
      <c r="E433" s="5"/>
      <c r="F433" s="5">
        <f>D433+E433</f>
        <v>1088000</v>
      </c>
    </row>
    <row r="434" spans="1:6" ht="12.75">
      <c r="A434" s="7" t="s">
        <v>270</v>
      </c>
      <c r="B434" s="4" t="s">
        <v>271</v>
      </c>
      <c r="C434" s="5">
        <f>C435</f>
        <v>0</v>
      </c>
      <c r="D434" s="5">
        <v>3392000</v>
      </c>
      <c r="E434" s="5">
        <f>E435</f>
        <v>0</v>
      </c>
      <c r="F434" s="5">
        <f>F435</f>
        <v>3392000</v>
      </c>
    </row>
    <row r="435" spans="1:6" ht="12.75">
      <c r="A435" s="7" t="s">
        <v>272</v>
      </c>
      <c r="B435" s="4" t="s">
        <v>273</v>
      </c>
      <c r="C435" s="5"/>
      <c r="D435" s="5">
        <v>3392000</v>
      </c>
      <c r="E435" s="5"/>
      <c r="F435" s="5">
        <f>D435+E435</f>
        <v>3392000</v>
      </c>
    </row>
    <row r="436" spans="1:6" ht="12.75">
      <c r="A436" s="7" t="s">
        <v>335</v>
      </c>
      <c r="B436" s="4" t="s">
        <v>336</v>
      </c>
      <c r="C436" s="5">
        <f>C437</f>
        <v>0</v>
      </c>
      <c r="D436" s="5">
        <v>9583000</v>
      </c>
      <c r="E436" s="5">
        <f>E437</f>
        <v>0</v>
      </c>
      <c r="F436" s="5">
        <f>F437</f>
        <v>9583000</v>
      </c>
    </row>
    <row r="437" spans="1:6" ht="12.75">
      <c r="A437" s="7" t="s">
        <v>221</v>
      </c>
      <c r="B437" s="4" t="s">
        <v>222</v>
      </c>
      <c r="C437" s="5">
        <f>C438+C439+C443</f>
        <v>0</v>
      </c>
      <c r="D437" s="5">
        <v>9583000</v>
      </c>
      <c r="E437" s="5">
        <f>E438+E439+E443</f>
        <v>0</v>
      </c>
      <c r="F437" s="5">
        <f>F438+F439+F443</f>
        <v>9583000</v>
      </c>
    </row>
    <row r="438" spans="1:6" ht="26.25">
      <c r="A438" s="7" t="s">
        <v>80</v>
      </c>
      <c r="B438" s="4" t="s">
        <v>81</v>
      </c>
      <c r="C438" s="5"/>
      <c r="D438" s="5">
        <v>7008000</v>
      </c>
      <c r="E438" s="5"/>
      <c r="F438" s="5">
        <f>D438+E438</f>
        <v>7008000</v>
      </c>
    </row>
    <row r="439" spans="1:6" ht="12.75">
      <c r="A439" s="7" t="s">
        <v>232</v>
      </c>
      <c r="B439" s="4" t="s">
        <v>233</v>
      </c>
      <c r="C439" s="5">
        <f>C440</f>
        <v>0</v>
      </c>
      <c r="D439" s="5">
        <v>345000</v>
      </c>
      <c r="E439" s="5">
        <f>E440</f>
        <v>0</v>
      </c>
      <c r="F439" s="5">
        <f>F440</f>
        <v>345000</v>
      </c>
    </row>
    <row r="440" spans="1:6" ht="39">
      <c r="A440" s="7" t="s">
        <v>234</v>
      </c>
      <c r="B440" s="4" t="s">
        <v>235</v>
      </c>
      <c r="C440" s="5">
        <f>C441+C442</f>
        <v>0</v>
      </c>
      <c r="D440" s="5">
        <v>345000</v>
      </c>
      <c r="E440" s="5">
        <f>E441+E442</f>
        <v>0</v>
      </c>
      <c r="F440" s="5">
        <f>F441+F442</f>
        <v>345000</v>
      </c>
    </row>
    <row r="441" spans="1:6" ht="12.75">
      <c r="A441" s="7" t="s">
        <v>236</v>
      </c>
      <c r="B441" s="4" t="s">
        <v>237</v>
      </c>
      <c r="C441" s="5"/>
      <c r="D441" s="5">
        <v>95000</v>
      </c>
      <c r="E441" s="5"/>
      <c r="F441" s="5">
        <f>D441+E441</f>
        <v>95000</v>
      </c>
    </row>
    <row r="442" spans="1:6" ht="12.75">
      <c r="A442" s="7" t="s">
        <v>238</v>
      </c>
      <c r="B442" s="4" t="s">
        <v>239</v>
      </c>
      <c r="C442" s="5"/>
      <c r="D442" s="5">
        <v>250000</v>
      </c>
      <c r="E442" s="5"/>
      <c r="F442" s="5">
        <f>D442+E442</f>
        <v>250000</v>
      </c>
    </row>
    <row r="443" spans="1:6" ht="26.25">
      <c r="A443" s="7" t="s">
        <v>82</v>
      </c>
      <c r="B443" s="4" t="s">
        <v>83</v>
      </c>
      <c r="C443" s="5">
        <f>C444</f>
        <v>0</v>
      </c>
      <c r="D443" s="5">
        <v>2230000</v>
      </c>
      <c r="E443" s="5">
        <f>E444</f>
        <v>0</v>
      </c>
      <c r="F443" s="5">
        <f>F444</f>
        <v>2230000</v>
      </c>
    </row>
    <row r="444" spans="1:6" ht="12.75">
      <c r="A444" s="7" t="s">
        <v>256</v>
      </c>
      <c r="B444" s="4" t="s">
        <v>257</v>
      </c>
      <c r="C444" s="5"/>
      <c r="D444" s="5">
        <v>2230000</v>
      </c>
      <c r="E444" s="5"/>
      <c r="F444" s="5">
        <f>D444+E444</f>
        <v>2230000</v>
      </c>
    </row>
    <row r="445" spans="1:7" ht="26.25">
      <c r="A445" s="7" t="s">
        <v>346</v>
      </c>
      <c r="B445" s="4" t="s">
        <v>141</v>
      </c>
      <c r="C445" s="5">
        <f>C451+C458+C460+C446+C448</f>
        <v>0</v>
      </c>
      <c r="D445" s="5">
        <v>113650000</v>
      </c>
      <c r="E445" s="5">
        <f>E451+E458+E460+E446+E448</f>
        <v>0</v>
      </c>
      <c r="F445" s="5">
        <f>F451+F458+F460+F446+F448</f>
        <v>113650000</v>
      </c>
      <c r="G445" s="12"/>
    </row>
    <row r="446" spans="1:6" ht="12.75">
      <c r="A446" s="7" t="s">
        <v>379</v>
      </c>
      <c r="B446" s="4" t="s">
        <v>380</v>
      </c>
      <c r="C446" s="5">
        <f>C447</f>
        <v>0</v>
      </c>
      <c r="D446" s="5">
        <v>12260000</v>
      </c>
      <c r="E446" s="5">
        <f>E447</f>
        <v>0</v>
      </c>
      <c r="F446" s="5">
        <f>F447</f>
        <v>12260000</v>
      </c>
    </row>
    <row r="447" spans="1:7" ht="12.75">
      <c r="A447" s="7" t="s">
        <v>37</v>
      </c>
      <c r="B447" s="4" t="s">
        <v>381</v>
      </c>
      <c r="C447" s="5"/>
      <c r="D447" s="5">
        <v>12260000</v>
      </c>
      <c r="E447" s="5"/>
      <c r="F447" s="5">
        <f>D447+E447</f>
        <v>12260000</v>
      </c>
      <c r="G447" s="12"/>
    </row>
    <row r="448" spans="1:6" ht="12.75">
      <c r="A448" s="7" t="s">
        <v>386</v>
      </c>
      <c r="B448" s="4" t="s">
        <v>387</v>
      </c>
      <c r="C448" s="5">
        <f>C449</f>
        <v>0</v>
      </c>
      <c r="D448" s="5">
        <v>8000</v>
      </c>
      <c r="E448" s="5">
        <f>E449+E450</f>
        <v>0</v>
      </c>
      <c r="F448" s="5">
        <f>F449+F450</f>
        <v>8000</v>
      </c>
    </row>
    <row r="449" spans="1:6" ht="12.75">
      <c r="A449" s="7" t="s">
        <v>45</v>
      </c>
      <c r="B449" s="4" t="s">
        <v>388</v>
      </c>
      <c r="C449" s="5"/>
      <c r="D449" s="5">
        <v>2000</v>
      </c>
      <c r="E449" s="5"/>
      <c r="F449" s="5">
        <f>D449+E449</f>
        <v>2000</v>
      </c>
    </row>
    <row r="450" spans="1:6" ht="26.25">
      <c r="A450" s="7" t="s">
        <v>412</v>
      </c>
      <c r="B450" s="20">
        <v>390207</v>
      </c>
      <c r="C450" s="5"/>
      <c r="D450" s="5">
        <v>6000</v>
      </c>
      <c r="E450" s="5"/>
      <c r="F450" s="5">
        <f>D450+E450</f>
        <v>6000</v>
      </c>
    </row>
    <row r="451" spans="1:6" ht="12.75">
      <c r="A451" s="7" t="s">
        <v>47</v>
      </c>
      <c r="B451" s="4" t="s">
        <v>48</v>
      </c>
      <c r="C451" s="5">
        <f aca="true" t="shared" si="76" ref="C451:F452">C452</f>
        <v>0</v>
      </c>
      <c r="D451" s="5">
        <v>18833000</v>
      </c>
      <c r="E451" s="5">
        <f t="shared" si="76"/>
        <v>0</v>
      </c>
      <c r="F451" s="5">
        <f t="shared" si="76"/>
        <v>18833000</v>
      </c>
    </row>
    <row r="452" spans="1:6" ht="12.75">
      <c r="A452" s="7" t="s">
        <v>195</v>
      </c>
      <c r="B452" s="4" t="s">
        <v>50</v>
      </c>
      <c r="C452" s="5">
        <f t="shared" si="76"/>
        <v>0</v>
      </c>
      <c r="D452" s="5">
        <v>18833000</v>
      </c>
      <c r="E452" s="5">
        <f t="shared" si="76"/>
        <v>0</v>
      </c>
      <c r="F452" s="5">
        <f t="shared" si="76"/>
        <v>18833000</v>
      </c>
    </row>
    <row r="453" spans="1:6" ht="39">
      <c r="A453" s="7" t="s">
        <v>347</v>
      </c>
      <c r="B453" s="4" t="s">
        <v>197</v>
      </c>
      <c r="C453" s="5">
        <f>C456+C457+C454</f>
        <v>0</v>
      </c>
      <c r="D453" s="5">
        <v>18833000</v>
      </c>
      <c r="E453" s="5">
        <f>E456+E457+E454</f>
        <v>0</v>
      </c>
      <c r="F453" s="5">
        <f>F456+F457+F454</f>
        <v>18833000</v>
      </c>
    </row>
    <row r="454" spans="1:6" ht="26.25">
      <c r="A454" s="7" t="s">
        <v>364</v>
      </c>
      <c r="B454" s="4" t="s">
        <v>365</v>
      </c>
      <c r="C454" s="5">
        <f>C455</f>
        <v>0</v>
      </c>
      <c r="D454" s="5">
        <v>458000</v>
      </c>
      <c r="E454" s="5">
        <f>E455</f>
        <v>0</v>
      </c>
      <c r="F454" s="5">
        <f>F455</f>
        <v>458000</v>
      </c>
    </row>
    <row r="455" spans="1:6" ht="26.25">
      <c r="A455" s="7" t="s">
        <v>435</v>
      </c>
      <c r="B455" s="20">
        <v>42021601</v>
      </c>
      <c r="C455" s="5"/>
      <c r="D455" s="5">
        <v>458000</v>
      </c>
      <c r="E455" s="5"/>
      <c r="F455" s="5">
        <f>D455+E455</f>
        <v>458000</v>
      </c>
    </row>
    <row r="456" spans="1:6" ht="12.75">
      <c r="A456" s="7" t="s">
        <v>200</v>
      </c>
      <c r="B456" s="4" t="s">
        <v>201</v>
      </c>
      <c r="C456" s="5"/>
      <c r="D456" s="5">
        <v>16221000</v>
      </c>
      <c r="E456" s="5"/>
      <c r="F456" s="5">
        <f>D456+E456</f>
        <v>16221000</v>
      </c>
    </row>
    <row r="457" spans="1:6" ht="39">
      <c r="A457" s="7" t="s">
        <v>202</v>
      </c>
      <c r="B457" s="4" t="s">
        <v>203</v>
      </c>
      <c r="C457" s="5"/>
      <c r="D457" s="5">
        <v>2154000</v>
      </c>
      <c r="E457" s="5"/>
      <c r="F457" s="5">
        <f>D457+E457</f>
        <v>2154000</v>
      </c>
    </row>
    <row r="458" spans="1:6" ht="12.75">
      <c r="A458" s="7" t="s">
        <v>206</v>
      </c>
      <c r="B458" s="4" t="s">
        <v>207</v>
      </c>
      <c r="C458" s="5">
        <f>C459</f>
        <v>0</v>
      </c>
      <c r="D458" s="5">
        <v>0</v>
      </c>
      <c r="E458" s="5">
        <f>E459</f>
        <v>0</v>
      </c>
      <c r="F458" s="5">
        <f>F459</f>
        <v>0</v>
      </c>
    </row>
    <row r="459" spans="1:6" ht="26.25">
      <c r="A459" s="7" t="s">
        <v>208</v>
      </c>
      <c r="B459" s="4" t="s">
        <v>209</v>
      </c>
      <c r="C459" s="5"/>
      <c r="D459" s="5"/>
      <c r="E459" s="5"/>
      <c r="F459" s="5"/>
    </row>
    <row r="460" spans="1:7" ht="26.25">
      <c r="A460" s="7" t="s">
        <v>210</v>
      </c>
      <c r="B460" s="4" t="s">
        <v>211</v>
      </c>
      <c r="C460" s="5">
        <f>C461+C465</f>
        <v>0</v>
      </c>
      <c r="D460" s="5">
        <v>82549000</v>
      </c>
      <c r="E460" s="5">
        <f>E461+E465</f>
        <v>0</v>
      </c>
      <c r="F460" s="5">
        <f>F461+F465</f>
        <v>82549000</v>
      </c>
      <c r="G460" s="12"/>
    </row>
    <row r="461" spans="1:6" ht="26.25">
      <c r="A461" s="7" t="s">
        <v>212</v>
      </c>
      <c r="B461" s="4" t="s">
        <v>213</v>
      </c>
      <c r="C461" s="5">
        <f>C462+C463+C464</f>
        <v>0</v>
      </c>
      <c r="D461" s="5">
        <v>80242000</v>
      </c>
      <c r="E461" s="5">
        <f>E462+E463+E464</f>
        <v>0</v>
      </c>
      <c r="F461" s="5">
        <f>F462+F463+F464</f>
        <v>80242000</v>
      </c>
    </row>
    <row r="462" spans="1:6" ht="12.75">
      <c r="A462" s="7" t="s">
        <v>214</v>
      </c>
      <c r="B462" s="4" t="s">
        <v>215</v>
      </c>
      <c r="C462" s="5"/>
      <c r="D462" s="5">
        <v>11763000</v>
      </c>
      <c r="E462" s="5"/>
      <c r="F462" s="5">
        <f>D462+E462</f>
        <v>11763000</v>
      </c>
    </row>
    <row r="463" spans="1:6" ht="12.75">
      <c r="A463" s="7" t="s">
        <v>391</v>
      </c>
      <c r="B463" s="4" t="s">
        <v>393</v>
      </c>
      <c r="C463" s="5"/>
      <c r="D463" s="5"/>
      <c r="E463" s="5"/>
      <c r="F463" s="5"/>
    </row>
    <row r="464" spans="1:6" ht="12.75">
      <c r="A464" s="7" t="s">
        <v>410</v>
      </c>
      <c r="B464" s="4" t="s">
        <v>411</v>
      </c>
      <c r="C464" s="5"/>
      <c r="D464" s="5">
        <v>68479000</v>
      </c>
      <c r="E464" s="5"/>
      <c r="F464" s="5">
        <f>D464+E464</f>
        <v>68479000</v>
      </c>
    </row>
    <row r="465" spans="1:6" ht="12.75">
      <c r="A465" s="7" t="s">
        <v>216</v>
      </c>
      <c r="B465" s="4" t="s">
        <v>217</v>
      </c>
      <c r="C465" s="5">
        <f>C466+C467</f>
        <v>0</v>
      </c>
      <c r="D465" s="5">
        <v>2307000</v>
      </c>
      <c r="E465" s="5">
        <f>E466+E467</f>
        <v>0</v>
      </c>
      <c r="F465" s="5">
        <f>F466+F467</f>
        <v>2307000</v>
      </c>
    </row>
    <row r="466" spans="1:6" ht="12.75">
      <c r="A466" s="7" t="s">
        <v>214</v>
      </c>
      <c r="B466" s="4" t="s">
        <v>218</v>
      </c>
      <c r="C466" s="5"/>
      <c r="D466" s="5">
        <v>2307000</v>
      </c>
      <c r="E466" s="5"/>
      <c r="F466" s="5">
        <f>D466+E466</f>
        <v>2307000</v>
      </c>
    </row>
    <row r="467" spans="1:6" ht="12.75">
      <c r="A467" s="7" t="s">
        <v>391</v>
      </c>
      <c r="B467" s="4" t="s">
        <v>392</v>
      </c>
      <c r="C467" s="5"/>
      <c r="D467" s="5"/>
      <c r="E467" s="5"/>
      <c r="F467" s="5"/>
    </row>
    <row r="468" spans="1:7" ht="26.25">
      <c r="A468" s="7" t="s">
        <v>348</v>
      </c>
      <c r="B468" s="4" t="s">
        <v>220</v>
      </c>
      <c r="C468" s="5">
        <f>C470+C484+C494+C502+C508+C521+C539+C557+C562+C573+C592</f>
        <v>0</v>
      </c>
      <c r="D468" s="5">
        <v>176150000</v>
      </c>
      <c r="E468" s="5">
        <f>E470+E484+E494+E502+E508+E521+E539+E557+E562+E573+E592</f>
        <v>0</v>
      </c>
      <c r="F468" s="5">
        <f>F470+F484+F494+F502+F508+F521+F539+F557+F562+F573+F592</f>
        <v>176150000</v>
      </c>
      <c r="G468" s="12"/>
    </row>
    <row r="469" spans="1:6" ht="12.75">
      <c r="A469" s="7" t="s">
        <v>349</v>
      </c>
      <c r="B469" s="4" t="s">
        <v>303</v>
      </c>
      <c r="C469" s="5">
        <f>C470+C484</f>
        <v>0</v>
      </c>
      <c r="D469" s="5">
        <v>3157000</v>
      </c>
      <c r="E469" s="5">
        <f>E470+E484</f>
        <v>0</v>
      </c>
      <c r="F469" s="5">
        <f>F470+F484</f>
        <v>3157000</v>
      </c>
    </row>
    <row r="470" spans="1:6" ht="12.75">
      <c r="A470" s="7" t="s">
        <v>304</v>
      </c>
      <c r="B470" s="4" t="s">
        <v>278</v>
      </c>
      <c r="C470" s="5">
        <f>C471</f>
        <v>0</v>
      </c>
      <c r="D470" s="5">
        <v>2647000</v>
      </c>
      <c r="E470" s="5">
        <f>E471</f>
        <v>0</v>
      </c>
      <c r="F470" s="5">
        <f>F471</f>
        <v>2647000</v>
      </c>
    </row>
    <row r="471" spans="1:6" ht="12.75">
      <c r="A471" s="7" t="s">
        <v>274</v>
      </c>
      <c r="B471" s="4" t="s">
        <v>89</v>
      </c>
      <c r="C471" s="5">
        <f>C472+C480</f>
        <v>0</v>
      </c>
      <c r="D471" s="5">
        <v>2647000</v>
      </c>
      <c r="E471" s="5">
        <f>E472+E480</f>
        <v>0</v>
      </c>
      <c r="F471" s="5">
        <f>F472+F480</f>
        <v>2647000</v>
      </c>
    </row>
    <row r="472" spans="1:6" ht="26.25">
      <c r="A472" s="7" t="s">
        <v>90</v>
      </c>
      <c r="B472" s="4" t="s">
        <v>91</v>
      </c>
      <c r="C472" s="5">
        <f>C473+C476</f>
        <v>0</v>
      </c>
      <c r="D472" s="5">
        <v>1882000</v>
      </c>
      <c r="E472" s="5">
        <f>E473+E476</f>
        <v>0</v>
      </c>
      <c r="F472" s="5">
        <f>F473+F476</f>
        <v>1882000</v>
      </c>
    </row>
    <row r="473" spans="1:6" ht="12.75">
      <c r="A473" s="7" t="s">
        <v>92</v>
      </c>
      <c r="B473" s="4" t="s">
        <v>93</v>
      </c>
      <c r="C473" s="5">
        <f>C474+C475</f>
        <v>0</v>
      </c>
      <c r="D473" s="5">
        <v>0</v>
      </c>
      <c r="E473" s="5">
        <f>E474+E475</f>
        <v>0</v>
      </c>
      <c r="F473" s="5">
        <f>F474+F475</f>
        <v>0</v>
      </c>
    </row>
    <row r="474" spans="1:6" ht="12.75">
      <c r="A474" s="7" t="s">
        <v>94</v>
      </c>
      <c r="B474" s="4" t="s">
        <v>95</v>
      </c>
      <c r="C474" s="5"/>
      <c r="D474" s="5"/>
      <c r="E474" s="5"/>
      <c r="F474" s="5"/>
    </row>
    <row r="475" spans="1:6" ht="12.75">
      <c r="A475" s="7" t="s">
        <v>96</v>
      </c>
      <c r="B475" s="4" t="s">
        <v>97</v>
      </c>
      <c r="C475" s="5"/>
      <c r="D475" s="5"/>
      <c r="E475" s="5"/>
      <c r="F475" s="5"/>
    </row>
    <row r="476" spans="1:6" ht="12.75">
      <c r="A476" s="7" t="s">
        <v>298</v>
      </c>
      <c r="B476" s="4" t="s">
        <v>299</v>
      </c>
      <c r="C476" s="5">
        <f>C477+C478+C479</f>
        <v>0</v>
      </c>
      <c r="D476" s="5">
        <v>1882000</v>
      </c>
      <c r="E476" s="5">
        <f>E477+E478+E479</f>
        <v>0</v>
      </c>
      <c r="F476" s="5">
        <f>F477+F478+F479</f>
        <v>1882000</v>
      </c>
    </row>
    <row r="477" spans="1:6" ht="12.75">
      <c r="A477" s="7" t="s">
        <v>94</v>
      </c>
      <c r="B477" s="4" t="s">
        <v>300</v>
      </c>
      <c r="C477" s="5"/>
      <c r="D477" s="5">
        <v>279000</v>
      </c>
      <c r="E477" s="5"/>
      <c r="F477" s="5">
        <f>D477+E477</f>
        <v>279000</v>
      </c>
    </row>
    <row r="478" spans="1:6" ht="12.75">
      <c r="A478" s="7" t="s">
        <v>96</v>
      </c>
      <c r="B478" s="4" t="s">
        <v>301</v>
      </c>
      <c r="C478" s="5"/>
      <c r="D478" s="5">
        <v>1581000</v>
      </c>
      <c r="E478" s="5"/>
      <c r="F478" s="5">
        <f>D478+E478</f>
        <v>1581000</v>
      </c>
    </row>
    <row r="479" spans="1:6" ht="12.75">
      <c r="A479" s="7" t="s">
        <v>295</v>
      </c>
      <c r="B479" s="4" t="s">
        <v>397</v>
      </c>
      <c r="C479" s="5"/>
      <c r="D479" s="5">
        <v>22000</v>
      </c>
      <c r="E479" s="5"/>
      <c r="F479" s="5">
        <f>D479+E479</f>
        <v>22000</v>
      </c>
    </row>
    <row r="480" spans="1:6" ht="12.75">
      <c r="A480" s="7" t="s">
        <v>98</v>
      </c>
      <c r="B480" s="4" t="s">
        <v>99</v>
      </c>
      <c r="C480" s="5">
        <f aca="true" t="shared" si="77" ref="C480:F482">C481</f>
        <v>0</v>
      </c>
      <c r="D480" s="5">
        <v>765000</v>
      </c>
      <c r="E480" s="5">
        <f t="shared" si="77"/>
        <v>0</v>
      </c>
      <c r="F480" s="5">
        <f t="shared" si="77"/>
        <v>765000</v>
      </c>
    </row>
    <row r="481" spans="1:6" ht="12.75">
      <c r="A481" s="7" t="s">
        <v>100</v>
      </c>
      <c r="B481" s="4" t="s">
        <v>101</v>
      </c>
      <c r="C481" s="5">
        <f t="shared" si="77"/>
        <v>0</v>
      </c>
      <c r="D481" s="5">
        <v>765000</v>
      </c>
      <c r="E481" s="5">
        <f t="shared" si="77"/>
        <v>0</v>
      </c>
      <c r="F481" s="5">
        <f t="shared" si="77"/>
        <v>765000</v>
      </c>
    </row>
    <row r="482" spans="1:6" ht="12.75">
      <c r="A482" s="7" t="s">
        <v>102</v>
      </c>
      <c r="B482" s="4" t="s">
        <v>103</v>
      </c>
      <c r="C482" s="5">
        <f t="shared" si="77"/>
        <v>0</v>
      </c>
      <c r="D482" s="5">
        <v>765000</v>
      </c>
      <c r="E482" s="5">
        <f t="shared" si="77"/>
        <v>0</v>
      </c>
      <c r="F482" s="5">
        <f t="shared" si="77"/>
        <v>765000</v>
      </c>
    </row>
    <row r="483" spans="1:6" ht="12.75">
      <c r="A483" s="7" t="s">
        <v>110</v>
      </c>
      <c r="B483" s="4" t="s">
        <v>111</v>
      </c>
      <c r="C483" s="5"/>
      <c r="D483" s="5">
        <v>765000</v>
      </c>
      <c r="E483" s="5"/>
      <c r="F483" s="5">
        <f>D483+E483</f>
        <v>765000</v>
      </c>
    </row>
    <row r="484" spans="1:6" ht="12.75">
      <c r="A484" s="7" t="s">
        <v>305</v>
      </c>
      <c r="B484" s="4" t="s">
        <v>306</v>
      </c>
      <c r="C484" s="5">
        <f>C485</f>
        <v>0</v>
      </c>
      <c r="D484" s="5">
        <v>510000</v>
      </c>
      <c r="E484" s="5">
        <f>E485</f>
        <v>0</v>
      </c>
      <c r="F484" s="5">
        <f>F485</f>
        <v>510000</v>
      </c>
    </row>
    <row r="485" spans="1:6" ht="12.75">
      <c r="A485" s="7" t="s">
        <v>274</v>
      </c>
      <c r="B485" s="4" t="s">
        <v>89</v>
      </c>
      <c r="C485" s="5">
        <f>C486+C489</f>
        <v>0</v>
      </c>
      <c r="D485" s="5">
        <v>510000</v>
      </c>
      <c r="E485" s="5">
        <f>E486+E489</f>
        <v>0</v>
      </c>
      <c r="F485" s="5">
        <f>F486+F489</f>
        <v>510000</v>
      </c>
    </row>
    <row r="486" spans="1:6" ht="12.75">
      <c r="A486" s="7" t="s">
        <v>275</v>
      </c>
      <c r="B486" s="4" t="s">
        <v>276</v>
      </c>
      <c r="C486" s="5">
        <f aca="true" t="shared" si="78" ref="C486:F487">C487</f>
        <v>0</v>
      </c>
      <c r="D486" s="5">
        <v>153000</v>
      </c>
      <c r="E486" s="5">
        <f t="shared" si="78"/>
        <v>0</v>
      </c>
      <c r="F486" s="5">
        <f t="shared" si="78"/>
        <v>153000</v>
      </c>
    </row>
    <row r="487" spans="1:6" ht="12.75">
      <c r="A487" s="7" t="s">
        <v>277</v>
      </c>
      <c r="B487" s="4" t="s">
        <v>278</v>
      </c>
      <c r="C487" s="5">
        <f t="shared" si="78"/>
        <v>0</v>
      </c>
      <c r="D487" s="5">
        <v>153000</v>
      </c>
      <c r="E487" s="5">
        <f t="shared" si="78"/>
        <v>0</v>
      </c>
      <c r="F487" s="5">
        <f t="shared" si="78"/>
        <v>153000</v>
      </c>
    </row>
    <row r="488" spans="1:6" ht="12.75">
      <c r="A488" s="7" t="s">
        <v>281</v>
      </c>
      <c r="B488" s="4" t="s">
        <v>282</v>
      </c>
      <c r="C488" s="5"/>
      <c r="D488" s="5">
        <v>153000</v>
      </c>
      <c r="E488" s="5"/>
      <c r="F488" s="5">
        <f>D488+E488</f>
        <v>153000</v>
      </c>
    </row>
    <row r="489" spans="1:6" ht="12.75">
      <c r="A489" s="7" t="s">
        <v>98</v>
      </c>
      <c r="B489" s="4" t="s">
        <v>99</v>
      </c>
      <c r="C489" s="5">
        <f aca="true" t="shared" si="79" ref="C489:F491">C490</f>
        <v>0</v>
      </c>
      <c r="D489" s="5">
        <v>357000</v>
      </c>
      <c r="E489" s="5">
        <f t="shared" si="79"/>
        <v>0</v>
      </c>
      <c r="F489" s="5">
        <f t="shared" si="79"/>
        <v>357000</v>
      </c>
    </row>
    <row r="490" spans="1:6" ht="12.75">
      <c r="A490" s="7" t="s">
        <v>100</v>
      </c>
      <c r="B490" s="4" t="s">
        <v>101</v>
      </c>
      <c r="C490" s="5">
        <f t="shared" si="79"/>
        <v>0</v>
      </c>
      <c r="D490" s="5">
        <v>357000</v>
      </c>
      <c r="E490" s="5">
        <f t="shared" si="79"/>
        <v>0</v>
      </c>
      <c r="F490" s="5">
        <f t="shared" si="79"/>
        <v>357000</v>
      </c>
    </row>
    <row r="491" spans="1:6" ht="12.75">
      <c r="A491" s="7" t="s">
        <v>102</v>
      </c>
      <c r="B491" s="4" t="s">
        <v>103</v>
      </c>
      <c r="C491" s="5">
        <f t="shared" si="79"/>
        <v>0</v>
      </c>
      <c r="D491" s="5">
        <v>357000</v>
      </c>
      <c r="E491" s="5">
        <f t="shared" si="79"/>
        <v>0</v>
      </c>
      <c r="F491" s="5">
        <f t="shared" si="79"/>
        <v>357000</v>
      </c>
    </row>
    <row r="492" spans="1:6" ht="12.75">
      <c r="A492" s="7" t="s">
        <v>110</v>
      </c>
      <c r="B492" s="4" t="s">
        <v>111</v>
      </c>
      <c r="C492" s="5"/>
      <c r="D492" s="5">
        <v>357000</v>
      </c>
      <c r="E492" s="5"/>
      <c r="F492" s="5">
        <f>D492+E492</f>
        <v>357000</v>
      </c>
    </row>
    <row r="493" spans="1:6" ht="12.75">
      <c r="A493" s="7" t="s">
        <v>309</v>
      </c>
      <c r="B493" s="4" t="s">
        <v>310</v>
      </c>
      <c r="C493" s="5">
        <f aca="true" t="shared" si="80" ref="C493:F497">C494</f>
        <v>0</v>
      </c>
      <c r="D493" s="5">
        <v>34000</v>
      </c>
      <c r="E493" s="5">
        <f t="shared" si="80"/>
        <v>0</v>
      </c>
      <c r="F493" s="5">
        <f t="shared" si="80"/>
        <v>34000</v>
      </c>
    </row>
    <row r="494" spans="1:6" ht="12.75">
      <c r="A494" s="7" t="s">
        <v>311</v>
      </c>
      <c r="B494" s="4" t="s">
        <v>312</v>
      </c>
      <c r="C494" s="5">
        <f t="shared" si="80"/>
        <v>0</v>
      </c>
      <c r="D494" s="5">
        <v>34000</v>
      </c>
      <c r="E494" s="5">
        <f t="shared" si="80"/>
        <v>0</v>
      </c>
      <c r="F494" s="5">
        <f t="shared" si="80"/>
        <v>34000</v>
      </c>
    </row>
    <row r="495" spans="1:6" ht="12.75">
      <c r="A495" s="7" t="s">
        <v>274</v>
      </c>
      <c r="B495" s="4" t="s">
        <v>89</v>
      </c>
      <c r="C495" s="5">
        <f t="shared" si="80"/>
        <v>0</v>
      </c>
      <c r="D495" s="5">
        <v>34000</v>
      </c>
      <c r="E495" s="5">
        <f t="shared" si="80"/>
        <v>0</v>
      </c>
      <c r="F495" s="5">
        <f t="shared" si="80"/>
        <v>34000</v>
      </c>
    </row>
    <row r="496" spans="1:6" ht="12.75">
      <c r="A496" s="7" t="s">
        <v>98</v>
      </c>
      <c r="B496" s="4" t="s">
        <v>99</v>
      </c>
      <c r="C496" s="5">
        <f t="shared" si="80"/>
        <v>0</v>
      </c>
      <c r="D496" s="5">
        <v>34000</v>
      </c>
      <c r="E496" s="5">
        <f t="shared" si="80"/>
        <v>0</v>
      </c>
      <c r="F496" s="5">
        <f t="shared" si="80"/>
        <v>34000</v>
      </c>
    </row>
    <row r="497" spans="1:6" ht="12.75">
      <c r="A497" s="7" t="s">
        <v>100</v>
      </c>
      <c r="B497" s="4" t="s">
        <v>101</v>
      </c>
      <c r="C497" s="5">
        <f t="shared" si="80"/>
        <v>0</v>
      </c>
      <c r="D497" s="5">
        <v>34000</v>
      </c>
      <c r="E497" s="5">
        <f t="shared" si="80"/>
        <v>0</v>
      </c>
      <c r="F497" s="5">
        <f t="shared" si="80"/>
        <v>34000</v>
      </c>
    </row>
    <row r="498" spans="1:6" ht="12.75">
      <c r="A498" s="7" t="s">
        <v>102</v>
      </c>
      <c r="B498" s="4" t="s">
        <v>103</v>
      </c>
      <c r="C498" s="5">
        <f>C500+C499</f>
        <v>0</v>
      </c>
      <c r="D498" s="5">
        <v>34000</v>
      </c>
      <c r="E498" s="5">
        <f>E500+E499</f>
        <v>0</v>
      </c>
      <c r="F498" s="5">
        <f>F500+F499</f>
        <v>34000</v>
      </c>
    </row>
    <row r="499" spans="1:6" ht="12.75">
      <c r="A499" s="7" t="s">
        <v>106</v>
      </c>
      <c r="B499" s="4" t="s">
        <v>107</v>
      </c>
      <c r="C499" s="5"/>
      <c r="D499" s="5"/>
      <c r="E499" s="5"/>
      <c r="F499" s="5"/>
    </row>
    <row r="500" spans="1:6" ht="12.75">
      <c r="A500" s="7" t="s">
        <v>110</v>
      </c>
      <c r="B500" s="4" t="s">
        <v>111</v>
      </c>
      <c r="C500" s="5"/>
      <c r="D500" s="5">
        <v>34000</v>
      </c>
      <c r="E500" s="5"/>
      <c r="F500" s="5">
        <f>D500+E500</f>
        <v>34000</v>
      </c>
    </row>
    <row r="501" spans="1:6" ht="12.75">
      <c r="A501" s="7" t="s">
        <v>350</v>
      </c>
      <c r="B501" s="4" t="s">
        <v>314</v>
      </c>
      <c r="C501" s="5">
        <f>C502+C508+C521+C539</f>
        <v>0</v>
      </c>
      <c r="D501" s="5">
        <v>23438000</v>
      </c>
      <c r="E501" s="5">
        <f>E502+E508+E521+E539</f>
        <v>0</v>
      </c>
      <c r="F501" s="5">
        <f>F502+F508+F521+F539</f>
        <v>23438000</v>
      </c>
    </row>
    <row r="502" spans="1:6" ht="12.75">
      <c r="A502" s="7" t="s">
        <v>351</v>
      </c>
      <c r="B502" s="4" t="s">
        <v>316</v>
      </c>
      <c r="C502" s="5">
        <f aca="true" t="shared" si="81" ref="C502:F506">C503</f>
        <v>0</v>
      </c>
      <c r="D502" s="5">
        <v>0</v>
      </c>
      <c r="E502" s="5">
        <f t="shared" si="81"/>
        <v>0</v>
      </c>
      <c r="F502" s="5">
        <f t="shared" si="81"/>
        <v>0</v>
      </c>
    </row>
    <row r="503" spans="1:6" ht="12.75">
      <c r="A503" s="7" t="s">
        <v>274</v>
      </c>
      <c r="B503" s="4" t="s">
        <v>89</v>
      </c>
      <c r="C503" s="5">
        <f t="shared" si="81"/>
        <v>0</v>
      </c>
      <c r="D503" s="5">
        <v>0</v>
      </c>
      <c r="E503" s="5">
        <f t="shared" si="81"/>
        <v>0</v>
      </c>
      <c r="F503" s="5">
        <f t="shared" si="81"/>
        <v>0</v>
      </c>
    </row>
    <row r="504" spans="1:6" ht="12.75">
      <c r="A504" s="7" t="s">
        <v>98</v>
      </c>
      <c r="B504" s="4" t="s">
        <v>99</v>
      </c>
      <c r="C504" s="5">
        <f t="shared" si="81"/>
        <v>0</v>
      </c>
      <c r="D504" s="5">
        <v>0</v>
      </c>
      <c r="E504" s="5">
        <f t="shared" si="81"/>
        <v>0</v>
      </c>
      <c r="F504" s="5">
        <f t="shared" si="81"/>
        <v>0</v>
      </c>
    </row>
    <row r="505" spans="1:6" ht="12.75">
      <c r="A505" s="7" t="s">
        <v>100</v>
      </c>
      <c r="B505" s="4" t="s">
        <v>101</v>
      </c>
      <c r="C505" s="5">
        <f t="shared" si="81"/>
        <v>0</v>
      </c>
      <c r="D505" s="5">
        <v>0</v>
      </c>
      <c r="E505" s="5">
        <f t="shared" si="81"/>
        <v>0</v>
      </c>
      <c r="F505" s="5">
        <f t="shared" si="81"/>
        <v>0</v>
      </c>
    </row>
    <row r="506" spans="1:6" ht="12.75">
      <c r="A506" s="7" t="s">
        <v>102</v>
      </c>
      <c r="B506" s="4" t="s">
        <v>103</v>
      </c>
      <c r="C506" s="5">
        <f t="shared" si="81"/>
        <v>0</v>
      </c>
      <c r="D506" s="5">
        <v>0</v>
      </c>
      <c r="E506" s="5">
        <f t="shared" si="81"/>
        <v>0</v>
      </c>
      <c r="F506" s="5">
        <f t="shared" si="81"/>
        <v>0</v>
      </c>
    </row>
    <row r="507" spans="1:6" ht="12.75">
      <c r="A507" s="7" t="s">
        <v>110</v>
      </c>
      <c r="B507" s="4" t="s">
        <v>111</v>
      </c>
      <c r="C507" s="5"/>
      <c r="D507" s="5"/>
      <c r="E507" s="5"/>
      <c r="F507" s="5"/>
    </row>
    <row r="508" spans="1:6" ht="12.75">
      <c r="A508" s="7" t="s">
        <v>317</v>
      </c>
      <c r="B508" s="4" t="s">
        <v>318</v>
      </c>
      <c r="C508" s="5">
        <f>C509</f>
        <v>0</v>
      </c>
      <c r="D508" s="5">
        <v>8070000</v>
      </c>
      <c r="E508" s="5">
        <f>E509</f>
        <v>0</v>
      </c>
      <c r="F508" s="5">
        <f>F509</f>
        <v>8070000</v>
      </c>
    </row>
    <row r="509" spans="1:6" ht="12.75">
      <c r="A509" s="7" t="s">
        <v>274</v>
      </c>
      <c r="B509" s="4" t="s">
        <v>89</v>
      </c>
      <c r="C509" s="5">
        <f>C510+C514+C517</f>
        <v>0</v>
      </c>
      <c r="D509" s="5">
        <v>8070000</v>
      </c>
      <c r="E509" s="5">
        <f>E510+E514+E517</f>
        <v>0</v>
      </c>
      <c r="F509" s="5">
        <f>F510+F514+F517</f>
        <v>8070000</v>
      </c>
    </row>
    <row r="510" spans="1:6" ht="12.75">
      <c r="A510" s="7" t="s">
        <v>275</v>
      </c>
      <c r="B510" s="4" t="s">
        <v>276</v>
      </c>
      <c r="C510" s="5">
        <f>C511</f>
        <v>0</v>
      </c>
      <c r="D510" s="5">
        <v>8070000</v>
      </c>
      <c r="E510" s="5">
        <f>E511</f>
        <v>0</v>
      </c>
      <c r="F510" s="5">
        <f>F511</f>
        <v>8070000</v>
      </c>
    </row>
    <row r="511" spans="1:6" ht="12.75">
      <c r="A511" s="7" t="s">
        <v>277</v>
      </c>
      <c r="B511" s="4" t="s">
        <v>278</v>
      </c>
      <c r="C511" s="5">
        <f>C512+C513</f>
        <v>0</v>
      </c>
      <c r="D511" s="5">
        <v>8070000</v>
      </c>
      <c r="E511" s="5">
        <f>E512+E513</f>
        <v>0</v>
      </c>
      <c r="F511" s="5">
        <f>F512+F513</f>
        <v>8070000</v>
      </c>
    </row>
    <row r="512" spans="1:6" ht="12.75">
      <c r="A512" s="7" t="s">
        <v>279</v>
      </c>
      <c r="B512" s="4" t="s">
        <v>280</v>
      </c>
      <c r="C512" s="5"/>
      <c r="D512" s="5">
        <v>7966000</v>
      </c>
      <c r="E512" s="5"/>
      <c r="F512" s="5">
        <f>D512+E512</f>
        <v>7966000</v>
      </c>
    </row>
    <row r="513" spans="1:6" ht="12.75">
      <c r="A513" s="7" t="s">
        <v>281</v>
      </c>
      <c r="B513" s="4" t="s">
        <v>282</v>
      </c>
      <c r="C513" s="5"/>
      <c r="D513" s="5">
        <v>104000</v>
      </c>
      <c r="E513" s="5"/>
      <c r="F513" s="5">
        <f>D513+E513</f>
        <v>104000</v>
      </c>
    </row>
    <row r="514" spans="1:6" ht="12.75">
      <c r="A514" s="7" t="s">
        <v>283</v>
      </c>
      <c r="B514" s="4" t="s">
        <v>284</v>
      </c>
      <c r="C514" s="5">
        <f aca="true" t="shared" si="82" ref="C514:F515">C515</f>
        <v>0</v>
      </c>
      <c r="D514" s="5">
        <v>0</v>
      </c>
      <c r="E514" s="5">
        <f t="shared" si="82"/>
        <v>0</v>
      </c>
      <c r="F514" s="5">
        <f t="shared" si="82"/>
        <v>0</v>
      </c>
    </row>
    <row r="515" spans="1:6" ht="26.25">
      <c r="A515" s="7" t="s">
        <v>285</v>
      </c>
      <c r="B515" s="4" t="s">
        <v>286</v>
      </c>
      <c r="C515" s="5">
        <f t="shared" si="82"/>
        <v>0</v>
      </c>
      <c r="D515" s="5">
        <v>0</v>
      </c>
      <c r="E515" s="5">
        <f t="shared" si="82"/>
        <v>0</v>
      </c>
      <c r="F515" s="5">
        <f t="shared" si="82"/>
        <v>0</v>
      </c>
    </row>
    <row r="516" spans="1:6" ht="12.75">
      <c r="A516" s="7" t="s">
        <v>287</v>
      </c>
      <c r="B516" s="4" t="s">
        <v>288</v>
      </c>
      <c r="C516" s="5">
        <v>0</v>
      </c>
      <c r="D516" s="5">
        <v>0</v>
      </c>
      <c r="E516" s="5">
        <v>0</v>
      </c>
      <c r="F516" s="5">
        <v>0</v>
      </c>
    </row>
    <row r="517" spans="1:6" ht="12.75">
      <c r="A517" s="7" t="s">
        <v>98</v>
      </c>
      <c r="B517" s="4" t="s">
        <v>99</v>
      </c>
      <c r="C517" s="5">
        <f aca="true" t="shared" si="83" ref="C517:F519">C518</f>
        <v>0</v>
      </c>
      <c r="D517" s="5">
        <v>0</v>
      </c>
      <c r="E517" s="5">
        <f t="shared" si="83"/>
        <v>0</v>
      </c>
      <c r="F517" s="5">
        <f t="shared" si="83"/>
        <v>0</v>
      </c>
    </row>
    <row r="518" spans="1:6" ht="12.75">
      <c r="A518" s="7" t="s">
        <v>100</v>
      </c>
      <c r="B518" s="4" t="s">
        <v>101</v>
      </c>
      <c r="C518" s="5">
        <f t="shared" si="83"/>
        <v>0</v>
      </c>
      <c r="D518" s="5">
        <v>0</v>
      </c>
      <c r="E518" s="5">
        <f t="shared" si="83"/>
        <v>0</v>
      </c>
      <c r="F518" s="5">
        <f t="shared" si="83"/>
        <v>0</v>
      </c>
    </row>
    <row r="519" spans="1:6" ht="12.75">
      <c r="A519" s="7" t="s">
        <v>102</v>
      </c>
      <c r="B519" s="4" t="s">
        <v>103</v>
      </c>
      <c r="C519" s="5">
        <f t="shared" si="83"/>
        <v>0</v>
      </c>
      <c r="D519" s="5">
        <v>0</v>
      </c>
      <c r="E519" s="5">
        <f t="shared" si="83"/>
        <v>0</v>
      </c>
      <c r="F519" s="5">
        <f t="shared" si="83"/>
        <v>0</v>
      </c>
    </row>
    <row r="520" spans="1:6" ht="12.75">
      <c r="A520" s="7" t="s">
        <v>110</v>
      </c>
      <c r="B520" s="4" t="s">
        <v>111</v>
      </c>
      <c r="C520" s="5"/>
      <c r="D520" s="5"/>
      <c r="E520" s="5"/>
      <c r="F520" s="5"/>
    </row>
    <row r="521" spans="1:6" ht="12.75">
      <c r="A521" s="7" t="s">
        <v>319</v>
      </c>
      <c r="B521" s="4" t="s">
        <v>320</v>
      </c>
      <c r="C521" s="5">
        <f>C522</f>
        <v>0</v>
      </c>
      <c r="D521" s="5">
        <v>12371000</v>
      </c>
      <c r="E521" s="5">
        <f>E522</f>
        <v>0</v>
      </c>
      <c r="F521" s="5">
        <f>F522</f>
        <v>12371000</v>
      </c>
    </row>
    <row r="522" spans="1:7" ht="12.75">
      <c r="A522" s="7" t="s">
        <v>274</v>
      </c>
      <c r="B522" s="4" t="s">
        <v>89</v>
      </c>
      <c r="C522" s="5">
        <f>C523+C526+C529+C534</f>
        <v>0</v>
      </c>
      <c r="D522" s="5">
        <v>12371000</v>
      </c>
      <c r="E522" s="5">
        <f>E523+E526+E529+E534</f>
        <v>0</v>
      </c>
      <c r="F522" s="5">
        <f>F523+F526+F529+F534</f>
        <v>12371000</v>
      </c>
      <c r="G522" s="12"/>
    </row>
    <row r="523" spans="1:6" ht="12.75">
      <c r="A523" s="7" t="s">
        <v>275</v>
      </c>
      <c r="B523" s="4" t="s">
        <v>276</v>
      </c>
      <c r="C523" s="5">
        <f aca="true" t="shared" si="84" ref="C523:F524">C524</f>
        <v>0</v>
      </c>
      <c r="D523" s="5">
        <v>1608000</v>
      </c>
      <c r="E523" s="5">
        <f t="shared" si="84"/>
        <v>0</v>
      </c>
      <c r="F523" s="5">
        <f t="shared" si="84"/>
        <v>1608000</v>
      </c>
    </row>
    <row r="524" spans="1:6" ht="12.75">
      <c r="A524" s="7" t="s">
        <v>277</v>
      </c>
      <c r="B524" s="4" t="s">
        <v>278</v>
      </c>
      <c r="C524" s="5">
        <f t="shared" si="84"/>
        <v>0</v>
      </c>
      <c r="D524" s="5">
        <v>1608000</v>
      </c>
      <c r="E524" s="5">
        <f t="shared" si="84"/>
        <v>0</v>
      </c>
      <c r="F524" s="5">
        <f t="shared" si="84"/>
        <v>1608000</v>
      </c>
    </row>
    <row r="525" spans="1:6" ht="12.75">
      <c r="A525" s="7" t="s">
        <v>281</v>
      </c>
      <c r="B525" s="4" t="s">
        <v>282</v>
      </c>
      <c r="C525" s="5"/>
      <c r="D525" s="5">
        <v>1608000</v>
      </c>
      <c r="E525" s="5"/>
      <c r="F525" s="5">
        <f>D525+E525</f>
        <v>1608000</v>
      </c>
    </row>
    <row r="526" spans="1:6" ht="26.25">
      <c r="A526" s="7" t="s">
        <v>291</v>
      </c>
      <c r="B526" s="4" t="s">
        <v>292</v>
      </c>
      <c r="C526" s="5">
        <f aca="true" t="shared" si="85" ref="C526:F527">C527</f>
        <v>0</v>
      </c>
      <c r="D526" s="5">
        <v>1949000</v>
      </c>
      <c r="E526" s="5">
        <f t="shared" si="85"/>
        <v>0</v>
      </c>
      <c r="F526" s="5">
        <f t="shared" si="85"/>
        <v>1949000</v>
      </c>
    </row>
    <row r="527" spans="1:6" ht="12.75">
      <c r="A527" s="7" t="s">
        <v>293</v>
      </c>
      <c r="B527" s="4" t="s">
        <v>294</v>
      </c>
      <c r="C527" s="5">
        <f t="shared" si="85"/>
        <v>0</v>
      </c>
      <c r="D527" s="5">
        <v>1949000</v>
      </c>
      <c r="E527" s="5">
        <f t="shared" si="85"/>
        <v>0</v>
      </c>
      <c r="F527" s="5">
        <f t="shared" si="85"/>
        <v>1949000</v>
      </c>
    </row>
    <row r="528" spans="1:6" ht="12.75">
      <c r="A528" s="7" t="s">
        <v>295</v>
      </c>
      <c r="B528" s="4" t="s">
        <v>296</v>
      </c>
      <c r="C528" s="5"/>
      <c r="D528" s="5">
        <v>1949000</v>
      </c>
      <c r="E528" s="5"/>
      <c r="F528" s="5">
        <f>D528+E528</f>
        <v>1949000</v>
      </c>
    </row>
    <row r="529" spans="1:6" ht="26.25">
      <c r="A529" s="7" t="s">
        <v>90</v>
      </c>
      <c r="B529" s="4" t="s">
        <v>91</v>
      </c>
      <c r="C529" s="5">
        <f>C530</f>
        <v>0</v>
      </c>
      <c r="D529" s="5">
        <v>7819000</v>
      </c>
      <c r="E529" s="5">
        <f>E530</f>
        <v>0</v>
      </c>
      <c r="F529" s="5">
        <f>F530</f>
        <v>7819000</v>
      </c>
    </row>
    <row r="530" spans="1:6" ht="12.75">
      <c r="A530" s="7" t="s">
        <v>92</v>
      </c>
      <c r="B530" s="4" t="s">
        <v>93</v>
      </c>
      <c r="C530" s="5">
        <f>C531+C532+C533</f>
        <v>0</v>
      </c>
      <c r="D530" s="5">
        <v>7819000</v>
      </c>
      <c r="E530" s="5">
        <f>E531+E532+E533</f>
        <v>0</v>
      </c>
      <c r="F530" s="5">
        <f>F531+F532+F533</f>
        <v>7819000</v>
      </c>
    </row>
    <row r="531" spans="1:6" ht="12.75">
      <c r="A531" s="7" t="s">
        <v>94</v>
      </c>
      <c r="B531" s="4" t="s">
        <v>95</v>
      </c>
      <c r="C531" s="5"/>
      <c r="D531" s="5">
        <v>956000</v>
      </c>
      <c r="E531" s="5"/>
      <c r="F531" s="5">
        <f>D531+E531</f>
        <v>956000</v>
      </c>
    </row>
    <row r="532" spans="1:6" ht="12.75">
      <c r="A532" s="7" t="s">
        <v>96</v>
      </c>
      <c r="B532" s="4" t="s">
        <v>97</v>
      </c>
      <c r="C532" s="5"/>
      <c r="D532" s="5">
        <v>5414000</v>
      </c>
      <c r="E532" s="5"/>
      <c r="F532" s="5">
        <f>D532+E532</f>
        <v>5414000</v>
      </c>
    </row>
    <row r="533" spans="1:6" ht="12.75">
      <c r="A533" s="7" t="s">
        <v>295</v>
      </c>
      <c r="B533" s="4" t="s">
        <v>297</v>
      </c>
      <c r="C533" s="5"/>
      <c r="D533" s="5">
        <v>1449000</v>
      </c>
      <c r="E533" s="5"/>
      <c r="F533" s="5">
        <f>D533+E533</f>
        <v>1449000</v>
      </c>
    </row>
    <row r="534" spans="1:6" ht="12.75">
      <c r="A534" s="7" t="s">
        <v>98</v>
      </c>
      <c r="B534" s="4" t="s">
        <v>99</v>
      </c>
      <c r="C534" s="5">
        <f aca="true" t="shared" si="86" ref="C534:F535">C535</f>
        <v>0</v>
      </c>
      <c r="D534" s="5">
        <v>995000</v>
      </c>
      <c r="E534" s="5">
        <f t="shared" si="86"/>
        <v>0</v>
      </c>
      <c r="F534" s="5">
        <f t="shared" si="86"/>
        <v>995000</v>
      </c>
    </row>
    <row r="535" spans="1:6" ht="12.75">
      <c r="A535" s="7" t="s">
        <v>100</v>
      </c>
      <c r="B535" s="4" t="s">
        <v>101</v>
      </c>
      <c r="C535" s="5">
        <f t="shared" si="86"/>
        <v>0</v>
      </c>
      <c r="D535" s="5">
        <v>995000</v>
      </c>
      <c r="E535" s="5">
        <f t="shared" si="86"/>
        <v>0</v>
      </c>
      <c r="F535" s="5">
        <f t="shared" si="86"/>
        <v>995000</v>
      </c>
    </row>
    <row r="536" spans="1:6" ht="12.75">
      <c r="A536" s="7" t="s">
        <v>102</v>
      </c>
      <c r="B536" s="4" t="s">
        <v>103</v>
      </c>
      <c r="C536" s="5">
        <f>C538</f>
        <v>0</v>
      </c>
      <c r="D536" s="5">
        <v>995000</v>
      </c>
      <c r="E536" s="5">
        <f>E537+E538</f>
        <v>0</v>
      </c>
      <c r="F536" s="5">
        <f>F537+F538</f>
        <v>995000</v>
      </c>
    </row>
    <row r="537" spans="1:6" ht="12.75">
      <c r="A537" s="7" t="s">
        <v>106</v>
      </c>
      <c r="B537" s="4" t="s">
        <v>107</v>
      </c>
      <c r="C537" s="5"/>
      <c r="D537" s="5">
        <v>80000</v>
      </c>
      <c r="E537" s="5"/>
      <c r="F537" s="5">
        <f>D537+E537</f>
        <v>80000</v>
      </c>
    </row>
    <row r="538" spans="1:7" ht="12.75">
      <c r="A538" s="7" t="s">
        <v>110</v>
      </c>
      <c r="B538" s="4" t="s">
        <v>111</v>
      </c>
      <c r="C538" s="5"/>
      <c r="D538" s="5">
        <v>915000</v>
      </c>
      <c r="E538" s="5"/>
      <c r="F538" s="5">
        <f>D538+E538</f>
        <v>915000</v>
      </c>
      <c r="G538" s="12"/>
    </row>
    <row r="539" spans="1:6" ht="26.25">
      <c r="A539" s="7" t="s">
        <v>345</v>
      </c>
      <c r="B539" s="4" t="s">
        <v>322</v>
      </c>
      <c r="C539" s="5">
        <f>C540</f>
        <v>0</v>
      </c>
      <c r="D539" s="5">
        <v>2997000</v>
      </c>
      <c r="E539" s="5">
        <f>E540</f>
        <v>0</v>
      </c>
      <c r="F539" s="5">
        <f>F540</f>
        <v>2997000</v>
      </c>
    </row>
    <row r="540" spans="1:6" ht="12.75">
      <c r="A540" s="7" t="s">
        <v>274</v>
      </c>
      <c r="B540" s="4" t="s">
        <v>89</v>
      </c>
      <c r="C540" s="5">
        <f>C541+C549</f>
        <v>0</v>
      </c>
      <c r="D540" s="5">
        <v>2997000</v>
      </c>
      <c r="E540" s="5">
        <f>E541+E549</f>
        <v>0</v>
      </c>
      <c r="F540" s="5">
        <f>F541+F549</f>
        <v>2997000</v>
      </c>
    </row>
    <row r="541" spans="1:6" ht="26.25">
      <c r="A541" s="7" t="s">
        <v>90</v>
      </c>
      <c r="B541" s="4" t="s">
        <v>91</v>
      </c>
      <c r="C541" s="5">
        <f>C544</f>
        <v>0</v>
      </c>
      <c r="D541" s="5">
        <v>2084000</v>
      </c>
      <c r="E541" s="5">
        <f>E544</f>
        <v>0</v>
      </c>
      <c r="F541" s="5">
        <f>F544</f>
        <v>2084000</v>
      </c>
    </row>
    <row r="542" spans="1:6" ht="12.75">
      <c r="A542" s="7" t="s">
        <v>92</v>
      </c>
      <c r="B542" s="4" t="s">
        <v>93</v>
      </c>
      <c r="C542" s="5"/>
      <c r="D542" s="5"/>
      <c r="E542" s="5"/>
      <c r="F542" s="5"/>
    </row>
    <row r="543" spans="1:6" ht="12.75">
      <c r="A543" s="7" t="s">
        <v>96</v>
      </c>
      <c r="B543" s="4" t="s">
        <v>97</v>
      </c>
      <c r="C543" s="5"/>
      <c r="D543" s="5"/>
      <c r="E543" s="5"/>
      <c r="F543" s="5"/>
    </row>
    <row r="544" spans="1:6" ht="12.75">
      <c r="A544" s="7" t="s">
        <v>298</v>
      </c>
      <c r="B544" s="4" t="s">
        <v>299</v>
      </c>
      <c r="C544" s="5">
        <f>C545+C546</f>
        <v>0</v>
      </c>
      <c r="D544" s="5">
        <v>2084000</v>
      </c>
      <c r="E544" s="5">
        <f>E545+E546</f>
        <v>0</v>
      </c>
      <c r="F544" s="5">
        <f>F545+F546</f>
        <v>2084000</v>
      </c>
    </row>
    <row r="545" spans="1:6" ht="12.75">
      <c r="A545" s="7" t="s">
        <v>94</v>
      </c>
      <c r="B545" s="4" t="s">
        <v>300</v>
      </c>
      <c r="C545" s="5"/>
      <c r="D545" s="5">
        <v>325000</v>
      </c>
      <c r="E545" s="5"/>
      <c r="F545" s="5">
        <f>D545+E545</f>
        <v>325000</v>
      </c>
    </row>
    <row r="546" spans="1:6" ht="12.75">
      <c r="A546" s="7" t="s">
        <v>96</v>
      </c>
      <c r="B546" s="4" t="s">
        <v>301</v>
      </c>
      <c r="C546" s="5"/>
      <c r="D546" s="5">
        <v>1759000</v>
      </c>
      <c r="E546" s="5"/>
      <c r="F546" s="5">
        <f>D546+E546</f>
        <v>1759000</v>
      </c>
    </row>
    <row r="547" spans="1:6" ht="26.25">
      <c r="A547" s="7" t="s">
        <v>413</v>
      </c>
      <c r="B547" s="4" t="s">
        <v>415</v>
      </c>
      <c r="C547" s="5"/>
      <c r="D547" s="5"/>
      <c r="E547" s="5"/>
      <c r="F547" s="5"/>
    </row>
    <row r="548" spans="1:6" ht="12.75">
      <c r="A548" s="7" t="s">
        <v>414</v>
      </c>
      <c r="B548" s="4" t="s">
        <v>416</v>
      </c>
      <c r="C548" s="5"/>
      <c r="D548" s="5"/>
      <c r="E548" s="5"/>
      <c r="F548" s="5"/>
    </row>
    <row r="549" spans="1:6" ht="12.75">
      <c r="A549" s="7" t="s">
        <v>98</v>
      </c>
      <c r="B549" s="4" t="s">
        <v>99</v>
      </c>
      <c r="C549" s="5">
        <f aca="true" t="shared" si="87" ref="C549:F550">C550</f>
        <v>0</v>
      </c>
      <c r="D549" s="5">
        <v>913000</v>
      </c>
      <c r="E549" s="5">
        <f t="shared" si="87"/>
        <v>0</v>
      </c>
      <c r="F549" s="5">
        <f t="shared" si="87"/>
        <v>913000</v>
      </c>
    </row>
    <row r="550" spans="1:6" ht="12.75">
      <c r="A550" s="7" t="s">
        <v>100</v>
      </c>
      <c r="B550" s="4" t="s">
        <v>101</v>
      </c>
      <c r="C550" s="5">
        <f t="shared" si="87"/>
        <v>0</v>
      </c>
      <c r="D550" s="5">
        <v>913000</v>
      </c>
      <c r="E550" s="5">
        <f t="shared" si="87"/>
        <v>0</v>
      </c>
      <c r="F550" s="5">
        <f t="shared" si="87"/>
        <v>913000</v>
      </c>
    </row>
    <row r="551" spans="1:6" ht="12.75">
      <c r="A551" s="7" t="s">
        <v>102</v>
      </c>
      <c r="B551" s="4" t="s">
        <v>103</v>
      </c>
      <c r="C551" s="5">
        <f>C552+C553+C554+C555</f>
        <v>0</v>
      </c>
      <c r="D551" s="5">
        <v>913000</v>
      </c>
      <c r="E551" s="5">
        <f>E552+E553+E554+E555</f>
        <v>0</v>
      </c>
      <c r="F551" s="5">
        <f>F552+F553+F554+F555</f>
        <v>913000</v>
      </c>
    </row>
    <row r="552" spans="1:6" ht="12.75">
      <c r="A552" s="7" t="s">
        <v>104</v>
      </c>
      <c r="B552" s="4" t="s">
        <v>105</v>
      </c>
      <c r="C552" s="5"/>
      <c r="D552" s="5">
        <v>236000</v>
      </c>
      <c r="E552" s="5">
        <v>25000</v>
      </c>
      <c r="F552" s="5">
        <f>D552+E552</f>
        <v>261000</v>
      </c>
    </row>
    <row r="553" spans="1:6" ht="12.75">
      <c r="A553" s="7" t="s">
        <v>106</v>
      </c>
      <c r="B553" s="4" t="s">
        <v>107</v>
      </c>
      <c r="C553" s="5"/>
      <c r="D553" s="5">
        <v>602500</v>
      </c>
      <c r="E553" s="5">
        <v>-25000</v>
      </c>
      <c r="F553" s="5">
        <f>D553+E553</f>
        <v>577500</v>
      </c>
    </row>
    <row r="554" spans="1:6" ht="12.75">
      <c r="A554" s="7" t="s">
        <v>108</v>
      </c>
      <c r="B554" s="4" t="s">
        <v>109</v>
      </c>
      <c r="C554" s="5"/>
      <c r="D554" s="5">
        <v>74500</v>
      </c>
      <c r="E554" s="5"/>
      <c r="F554" s="5">
        <f>D554+E554</f>
        <v>74500</v>
      </c>
    </row>
    <row r="555" spans="1:6" ht="12.75">
      <c r="A555" s="7" t="s">
        <v>110</v>
      </c>
      <c r="B555" s="4" t="s">
        <v>111</v>
      </c>
      <c r="C555" s="5"/>
      <c r="D555" s="5"/>
      <c r="E555" s="5"/>
      <c r="F555" s="5"/>
    </row>
    <row r="556" spans="1:6" ht="26.25">
      <c r="A556" s="7" t="s">
        <v>323</v>
      </c>
      <c r="B556" s="4" t="s">
        <v>324</v>
      </c>
      <c r="C556" s="5">
        <f>C557+C562</f>
        <v>0</v>
      </c>
      <c r="D556" s="5">
        <v>779000</v>
      </c>
      <c r="E556" s="5">
        <f>E557+E562</f>
        <v>0</v>
      </c>
      <c r="F556" s="5">
        <f>F557+F562</f>
        <v>779000</v>
      </c>
    </row>
    <row r="557" spans="1:6" ht="12.75">
      <c r="A557" s="7" t="s">
        <v>325</v>
      </c>
      <c r="B557" s="4" t="s">
        <v>326</v>
      </c>
      <c r="C557" s="5">
        <f aca="true" t="shared" si="88" ref="C557:F560">C558</f>
        <v>0</v>
      </c>
      <c r="D557" s="5">
        <v>779000</v>
      </c>
      <c r="E557" s="5">
        <f t="shared" si="88"/>
        <v>0</v>
      </c>
      <c r="F557" s="5">
        <f t="shared" si="88"/>
        <v>779000</v>
      </c>
    </row>
    <row r="558" spans="1:6" ht="12.75">
      <c r="A558" s="7" t="s">
        <v>274</v>
      </c>
      <c r="B558" s="4" t="s">
        <v>89</v>
      </c>
      <c r="C558" s="5">
        <f t="shared" si="88"/>
        <v>0</v>
      </c>
      <c r="D558" s="5">
        <v>779000</v>
      </c>
      <c r="E558" s="5">
        <f t="shared" si="88"/>
        <v>0</v>
      </c>
      <c r="F558" s="5">
        <f t="shared" si="88"/>
        <v>779000</v>
      </c>
    </row>
    <row r="559" spans="1:6" ht="12.75">
      <c r="A559" s="7" t="s">
        <v>283</v>
      </c>
      <c r="B559" s="4" t="s">
        <v>284</v>
      </c>
      <c r="C559" s="5">
        <f t="shared" si="88"/>
        <v>0</v>
      </c>
      <c r="D559" s="5">
        <v>779000</v>
      </c>
      <c r="E559" s="5">
        <f t="shared" si="88"/>
        <v>0</v>
      </c>
      <c r="F559" s="5">
        <f t="shared" si="88"/>
        <v>779000</v>
      </c>
    </row>
    <row r="560" spans="1:6" ht="26.25">
      <c r="A560" s="7" t="s">
        <v>285</v>
      </c>
      <c r="B560" s="4" t="s">
        <v>286</v>
      </c>
      <c r="C560" s="5">
        <f t="shared" si="88"/>
        <v>0</v>
      </c>
      <c r="D560" s="5">
        <v>779000</v>
      </c>
      <c r="E560" s="5">
        <f t="shared" si="88"/>
        <v>0</v>
      </c>
      <c r="F560" s="5">
        <f t="shared" si="88"/>
        <v>779000</v>
      </c>
    </row>
    <row r="561" spans="1:6" ht="12.75">
      <c r="A561" s="7" t="s">
        <v>287</v>
      </c>
      <c r="B561" s="4" t="s">
        <v>288</v>
      </c>
      <c r="C561" s="5"/>
      <c r="D561" s="5">
        <v>779000</v>
      </c>
      <c r="E561" s="5"/>
      <c r="F561" s="5">
        <f>D561+E561</f>
        <v>779000</v>
      </c>
    </row>
    <row r="562" spans="1:6" ht="12.75">
      <c r="A562" s="7" t="s">
        <v>327</v>
      </c>
      <c r="B562" s="4" t="s">
        <v>328</v>
      </c>
      <c r="C562" s="5">
        <f>C563</f>
        <v>0</v>
      </c>
      <c r="D562" s="5">
        <v>0</v>
      </c>
      <c r="E562" s="5">
        <f>E563</f>
        <v>0</v>
      </c>
      <c r="F562" s="5">
        <f>F563</f>
        <v>0</v>
      </c>
    </row>
    <row r="563" spans="1:6" ht="12.75">
      <c r="A563" s="7" t="s">
        <v>274</v>
      </c>
      <c r="B563" s="4" t="s">
        <v>89</v>
      </c>
      <c r="C563" s="5">
        <f>C564+C567</f>
        <v>0</v>
      </c>
      <c r="D563" s="5">
        <v>0</v>
      </c>
      <c r="E563" s="5">
        <f>E564+E567</f>
        <v>0</v>
      </c>
      <c r="F563" s="5">
        <f>F564+F567</f>
        <v>0</v>
      </c>
    </row>
    <row r="564" spans="1:6" ht="26.25">
      <c r="A564" s="7" t="s">
        <v>291</v>
      </c>
      <c r="B564" s="4" t="s">
        <v>292</v>
      </c>
      <c r="C564" s="5">
        <f aca="true" t="shared" si="89" ref="C564:F565">C565</f>
        <v>0</v>
      </c>
      <c r="D564" s="5">
        <v>0</v>
      </c>
      <c r="E564" s="5">
        <f t="shared" si="89"/>
        <v>0</v>
      </c>
      <c r="F564" s="5">
        <f t="shared" si="89"/>
        <v>0</v>
      </c>
    </row>
    <row r="565" spans="1:6" ht="12.75">
      <c r="A565" s="7" t="s">
        <v>293</v>
      </c>
      <c r="B565" s="4" t="s">
        <v>294</v>
      </c>
      <c r="C565" s="5">
        <f t="shared" si="89"/>
        <v>0</v>
      </c>
      <c r="D565" s="5">
        <v>0</v>
      </c>
      <c r="E565" s="5">
        <f t="shared" si="89"/>
        <v>0</v>
      </c>
      <c r="F565" s="5">
        <f t="shared" si="89"/>
        <v>0</v>
      </c>
    </row>
    <row r="566" spans="1:6" ht="12.75">
      <c r="A566" s="7" t="s">
        <v>295</v>
      </c>
      <c r="B566" s="4" t="s">
        <v>296</v>
      </c>
      <c r="C566" s="5"/>
      <c r="D566" s="5"/>
      <c r="E566" s="5"/>
      <c r="F566" s="5"/>
    </row>
    <row r="567" spans="1:6" ht="12.75">
      <c r="A567" s="7" t="s">
        <v>98</v>
      </c>
      <c r="B567" s="4" t="s">
        <v>99</v>
      </c>
      <c r="C567" s="5">
        <f aca="true" t="shared" si="90" ref="C567:F568">C568</f>
        <v>0</v>
      </c>
      <c r="D567" s="5">
        <v>0</v>
      </c>
      <c r="E567" s="5">
        <f t="shared" si="90"/>
        <v>0</v>
      </c>
      <c r="F567" s="5">
        <f t="shared" si="90"/>
        <v>0</v>
      </c>
    </row>
    <row r="568" spans="1:6" ht="12.75">
      <c r="A568" s="7" t="s">
        <v>100</v>
      </c>
      <c r="B568" s="4" t="s">
        <v>101</v>
      </c>
      <c r="C568" s="5">
        <f t="shared" si="90"/>
        <v>0</v>
      </c>
      <c r="D568" s="5">
        <v>0</v>
      </c>
      <c r="E568" s="5">
        <f t="shared" si="90"/>
        <v>0</v>
      </c>
      <c r="F568" s="5">
        <f t="shared" si="90"/>
        <v>0</v>
      </c>
    </row>
    <row r="569" spans="1:6" ht="12.75">
      <c r="A569" s="7" t="s">
        <v>102</v>
      </c>
      <c r="B569" s="4" t="s">
        <v>103</v>
      </c>
      <c r="C569" s="5">
        <f>C571+C570</f>
        <v>0</v>
      </c>
      <c r="D569" s="5">
        <v>0</v>
      </c>
      <c r="E569" s="5">
        <f>E571+E570</f>
        <v>0</v>
      </c>
      <c r="F569" s="5">
        <f>F571+F570</f>
        <v>0</v>
      </c>
    </row>
    <row r="570" spans="1:6" ht="12.75">
      <c r="A570" s="7" t="s">
        <v>106</v>
      </c>
      <c r="B570" s="4" t="s">
        <v>107</v>
      </c>
      <c r="C570" s="5"/>
      <c r="D570" s="5"/>
      <c r="E570" s="5"/>
      <c r="F570" s="5"/>
    </row>
    <row r="571" spans="1:6" ht="12.75">
      <c r="A571" s="7" t="s">
        <v>110</v>
      </c>
      <c r="B571" s="4" t="s">
        <v>111</v>
      </c>
      <c r="C571" s="5"/>
      <c r="D571" s="5"/>
      <c r="E571" s="5"/>
      <c r="F571" s="5"/>
    </row>
    <row r="572" spans="1:6" ht="12.75">
      <c r="A572" s="7" t="s">
        <v>329</v>
      </c>
      <c r="B572" s="4" t="s">
        <v>330</v>
      </c>
      <c r="C572" s="5">
        <f>C573+C592</f>
        <v>0</v>
      </c>
      <c r="D572" s="5">
        <v>148742000</v>
      </c>
      <c r="E572" s="5">
        <f>E573+E592</f>
        <v>0</v>
      </c>
      <c r="F572" s="5">
        <f>F573+F592</f>
        <v>148742000</v>
      </c>
    </row>
    <row r="573" spans="1:6" ht="12.75">
      <c r="A573" s="7" t="s">
        <v>352</v>
      </c>
      <c r="B573" s="4" t="s">
        <v>334</v>
      </c>
      <c r="C573" s="5">
        <f>C574</f>
        <v>0</v>
      </c>
      <c r="D573" s="5">
        <v>148742000</v>
      </c>
      <c r="E573" s="5">
        <f>E574</f>
        <v>0</v>
      </c>
      <c r="F573" s="5">
        <f>F574</f>
        <v>148742000</v>
      </c>
    </row>
    <row r="574" spans="1:7" ht="12.75">
      <c r="A574" s="7" t="s">
        <v>274</v>
      </c>
      <c r="B574" s="4" t="s">
        <v>89</v>
      </c>
      <c r="C574" s="5">
        <f>C575+C578+C582+C587</f>
        <v>0</v>
      </c>
      <c r="D574" s="5">
        <v>148742000</v>
      </c>
      <c r="E574" s="5">
        <f>E575+E578+E582+E587</f>
        <v>0</v>
      </c>
      <c r="F574" s="5">
        <f>F575+F578+F582+F587</f>
        <v>148742000</v>
      </c>
      <c r="G574" s="12"/>
    </row>
    <row r="575" spans="1:6" ht="12.75">
      <c r="A575" s="7" t="s">
        <v>275</v>
      </c>
      <c r="B575" s="4" t="s">
        <v>276</v>
      </c>
      <c r="C575" s="5">
        <f aca="true" t="shared" si="91" ref="C575:F576">C576</f>
        <v>0</v>
      </c>
      <c r="D575" s="5">
        <v>0</v>
      </c>
      <c r="E575" s="5">
        <f t="shared" si="91"/>
        <v>0</v>
      </c>
      <c r="F575" s="5">
        <f t="shared" si="91"/>
        <v>0</v>
      </c>
    </row>
    <row r="576" spans="1:6" ht="12.75">
      <c r="A576" s="7" t="s">
        <v>277</v>
      </c>
      <c r="B576" s="4" t="s">
        <v>278</v>
      </c>
      <c r="C576" s="5">
        <f t="shared" si="91"/>
        <v>0</v>
      </c>
      <c r="D576" s="5">
        <v>0</v>
      </c>
      <c r="E576" s="5">
        <f t="shared" si="91"/>
        <v>0</v>
      </c>
      <c r="F576" s="5">
        <f t="shared" si="91"/>
        <v>0</v>
      </c>
    </row>
    <row r="577" spans="1:6" ht="12.75">
      <c r="A577" s="7" t="s">
        <v>281</v>
      </c>
      <c r="B577" s="4" t="s">
        <v>282</v>
      </c>
      <c r="C577" s="5"/>
      <c r="D577" s="5"/>
      <c r="E577" s="5"/>
      <c r="F577" s="5"/>
    </row>
    <row r="578" spans="1:6" ht="12.75">
      <c r="A578" s="7" t="s">
        <v>283</v>
      </c>
      <c r="B578" s="4" t="s">
        <v>284</v>
      </c>
      <c r="C578" s="5">
        <f>C579</f>
        <v>0</v>
      </c>
      <c r="D578" s="5">
        <v>11656000</v>
      </c>
      <c r="E578" s="5">
        <f>E579</f>
        <v>0</v>
      </c>
      <c r="F578" s="5">
        <f>F579</f>
        <v>11656000</v>
      </c>
    </row>
    <row r="579" spans="1:6" ht="26.25">
      <c r="A579" s="7" t="s">
        <v>285</v>
      </c>
      <c r="B579" s="4" t="s">
        <v>286</v>
      </c>
      <c r="C579" s="5">
        <f>C581+C580</f>
        <v>0</v>
      </c>
      <c r="D579" s="5">
        <v>11656000</v>
      </c>
      <c r="E579" s="5">
        <f>E581+E580</f>
        <v>0</v>
      </c>
      <c r="F579" s="5">
        <f>F581+F580</f>
        <v>11656000</v>
      </c>
    </row>
    <row r="580" spans="1:6" ht="12.75">
      <c r="A580" s="7" t="s">
        <v>287</v>
      </c>
      <c r="B580" s="4" t="s">
        <v>288</v>
      </c>
      <c r="C580" s="5"/>
      <c r="D580" s="5">
        <v>1290000</v>
      </c>
      <c r="E580" s="5"/>
      <c r="F580" s="5">
        <f>D580+E580</f>
        <v>1290000</v>
      </c>
    </row>
    <row r="581" spans="1:6" ht="12.75">
      <c r="A581" s="7" t="s">
        <v>289</v>
      </c>
      <c r="B581" s="4" t="s">
        <v>290</v>
      </c>
      <c r="C581" s="5"/>
      <c r="D581" s="5">
        <v>10366000</v>
      </c>
      <c r="E581" s="5"/>
      <c r="F581" s="5">
        <f>D581+E581</f>
        <v>10366000</v>
      </c>
    </row>
    <row r="582" spans="1:6" ht="26.25">
      <c r="A582" s="7" t="s">
        <v>90</v>
      </c>
      <c r="B582" s="4" t="s">
        <v>91</v>
      </c>
      <c r="C582" s="5">
        <f>C583</f>
        <v>0</v>
      </c>
      <c r="D582" s="5">
        <v>83242000</v>
      </c>
      <c r="E582" s="5">
        <f>E583</f>
        <v>0</v>
      </c>
      <c r="F582" s="5">
        <f>F583</f>
        <v>83242000</v>
      </c>
    </row>
    <row r="583" spans="1:6" ht="12.75">
      <c r="A583" s="7" t="s">
        <v>92</v>
      </c>
      <c r="B583" s="4" t="s">
        <v>93</v>
      </c>
      <c r="C583" s="5">
        <f>C584+C585+C586</f>
        <v>0</v>
      </c>
      <c r="D583" s="5">
        <v>83242000</v>
      </c>
      <c r="E583" s="5">
        <f>E584+E585+E586</f>
        <v>0</v>
      </c>
      <c r="F583" s="5">
        <f>F584+F585+F586</f>
        <v>83242000</v>
      </c>
    </row>
    <row r="584" spans="1:6" ht="12.75">
      <c r="A584" s="7" t="s">
        <v>94</v>
      </c>
      <c r="B584" s="4" t="s">
        <v>95</v>
      </c>
      <c r="C584" s="5"/>
      <c r="D584" s="5">
        <v>11879000</v>
      </c>
      <c r="E584" s="5"/>
      <c r="F584" s="5">
        <f>D584+E584</f>
        <v>11879000</v>
      </c>
    </row>
    <row r="585" spans="1:6" ht="12.75">
      <c r="A585" s="7" t="s">
        <v>96</v>
      </c>
      <c r="B585" s="4" t="s">
        <v>97</v>
      </c>
      <c r="C585" s="5"/>
      <c r="D585" s="5">
        <v>67311000</v>
      </c>
      <c r="E585" s="5"/>
      <c r="F585" s="5">
        <f>D585+E585</f>
        <v>67311000</v>
      </c>
    </row>
    <row r="586" spans="1:6" ht="12.75">
      <c r="A586" s="7" t="s">
        <v>295</v>
      </c>
      <c r="B586" s="4" t="s">
        <v>297</v>
      </c>
      <c r="C586" s="5"/>
      <c r="D586" s="5">
        <v>4052000</v>
      </c>
      <c r="E586" s="5"/>
      <c r="F586" s="5">
        <f>D586+E586</f>
        <v>4052000</v>
      </c>
    </row>
    <row r="587" spans="1:6" ht="12.75">
      <c r="A587" s="7" t="s">
        <v>98</v>
      </c>
      <c r="B587" s="4" t="s">
        <v>99</v>
      </c>
      <c r="C587" s="5">
        <f aca="true" t="shared" si="92" ref="C587:F588">C588</f>
        <v>0</v>
      </c>
      <c r="D587" s="5">
        <v>53844000</v>
      </c>
      <c r="E587" s="5">
        <f t="shared" si="92"/>
        <v>0</v>
      </c>
      <c r="F587" s="5">
        <f t="shared" si="92"/>
        <v>53844000</v>
      </c>
    </row>
    <row r="588" spans="1:6" ht="12.75">
      <c r="A588" s="7" t="s">
        <v>100</v>
      </c>
      <c r="B588" s="4" t="s">
        <v>101</v>
      </c>
      <c r="C588" s="5">
        <f t="shared" si="92"/>
        <v>0</v>
      </c>
      <c r="D588" s="5">
        <v>53844000</v>
      </c>
      <c r="E588" s="5">
        <f t="shared" si="92"/>
        <v>0</v>
      </c>
      <c r="F588" s="5">
        <f t="shared" si="92"/>
        <v>53844000</v>
      </c>
    </row>
    <row r="589" spans="1:6" ht="12.75">
      <c r="A589" s="7" t="s">
        <v>102</v>
      </c>
      <c r="B589" s="4" t="s">
        <v>103</v>
      </c>
      <c r="C589" s="5">
        <f>C590+C591</f>
        <v>0</v>
      </c>
      <c r="D589" s="5">
        <v>53844000</v>
      </c>
      <c r="E589" s="5">
        <f>E590+E591</f>
        <v>0</v>
      </c>
      <c r="F589" s="5">
        <f>F590+F591</f>
        <v>53844000</v>
      </c>
    </row>
    <row r="590" spans="1:6" ht="12.75">
      <c r="A590" s="7" t="s">
        <v>106</v>
      </c>
      <c r="B590" s="4" t="s">
        <v>107</v>
      </c>
      <c r="C590" s="5"/>
      <c r="D590" s="5">
        <v>1000000</v>
      </c>
      <c r="E590" s="5"/>
      <c r="F590" s="5">
        <f>D590+E590</f>
        <v>1000000</v>
      </c>
    </row>
    <row r="591" spans="1:6" ht="12.75">
      <c r="A591" s="7" t="s">
        <v>110</v>
      </c>
      <c r="B591" s="4" t="s">
        <v>111</v>
      </c>
      <c r="C591" s="5"/>
      <c r="D591" s="5">
        <v>52844000</v>
      </c>
      <c r="E591" s="5"/>
      <c r="F591" s="5">
        <f>D591+E591</f>
        <v>52844000</v>
      </c>
    </row>
    <row r="592" spans="1:6" ht="12.75">
      <c r="A592" s="7" t="s">
        <v>335</v>
      </c>
      <c r="B592" s="4" t="s">
        <v>336</v>
      </c>
      <c r="C592" s="5">
        <f aca="true" t="shared" si="93" ref="C592:F595">C593</f>
        <v>0</v>
      </c>
      <c r="D592" s="5">
        <v>0</v>
      </c>
      <c r="E592" s="5">
        <f t="shared" si="93"/>
        <v>0</v>
      </c>
      <c r="F592" s="5">
        <f t="shared" si="93"/>
        <v>0</v>
      </c>
    </row>
    <row r="593" spans="1:6" ht="12.75">
      <c r="A593" s="7" t="s">
        <v>274</v>
      </c>
      <c r="B593" s="4" t="s">
        <v>89</v>
      </c>
      <c r="C593" s="5">
        <f t="shared" si="93"/>
        <v>0</v>
      </c>
      <c r="D593" s="5">
        <v>0</v>
      </c>
      <c r="E593" s="5">
        <f t="shared" si="93"/>
        <v>0</v>
      </c>
      <c r="F593" s="5">
        <f t="shared" si="93"/>
        <v>0</v>
      </c>
    </row>
    <row r="594" spans="1:6" ht="12.75">
      <c r="A594" s="7" t="s">
        <v>98</v>
      </c>
      <c r="B594" s="4" t="s">
        <v>99</v>
      </c>
      <c r="C594" s="5">
        <f t="shared" si="93"/>
        <v>0</v>
      </c>
      <c r="D594" s="5">
        <v>0</v>
      </c>
      <c r="E594" s="5">
        <f t="shared" si="93"/>
        <v>0</v>
      </c>
      <c r="F594" s="5">
        <f t="shared" si="93"/>
        <v>0</v>
      </c>
    </row>
    <row r="595" spans="1:6" ht="12.75">
      <c r="A595" s="7" t="s">
        <v>100</v>
      </c>
      <c r="B595" s="4" t="s">
        <v>101</v>
      </c>
      <c r="C595" s="5">
        <f t="shared" si="93"/>
        <v>0</v>
      </c>
      <c r="D595" s="5">
        <v>0</v>
      </c>
      <c r="E595" s="5">
        <f t="shared" si="93"/>
        <v>0</v>
      </c>
      <c r="F595" s="5">
        <f t="shared" si="93"/>
        <v>0</v>
      </c>
    </row>
    <row r="596" spans="1:6" ht="12.75">
      <c r="A596" s="7" t="s">
        <v>102</v>
      </c>
      <c r="B596" s="4" t="s">
        <v>103</v>
      </c>
      <c r="C596" s="5">
        <f>C598+C597</f>
        <v>0</v>
      </c>
      <c r="D596" s="5">
        <v>0</v>
      </c>
      <c r="E596" s="5">
        <f>E598+E597</f>
        <v>0</v>
      </c>
      <c r="F596" s="5">
        <f>F598+F597</f>
        <v>0</v>
      </c>
    </row>
    <row r="597" spans="1:6" ht="12.75">
      <c r="A597" s="7" t="s">
        <v>106</v>
      </c>
      <c r="B597" s="4" t="s">
        <v>107</v>
      </c>
      <c r="C597" s="5"/>
      <c r="D597" s="5">
        <v>0</v>
      </c>
      <c r="E597" s="5"/>
      <c r="F597" s="5">
        <f>D597+E597</f>
        <v>0</v>
      </c>
    </row>
    <row r="598" spans="1:6" ht="12.75">
      <c r="A598" s="7" t="s">
        <v>110</v>
      </c>
      <c r="B598" s="4" t="s">
        <v>111</v>
      </c>
      <c r="C598" s="5"/>
      <c r="D598" s="5">
        <v>0</v>
      </c>
      <c r="E598" s="5"/>
      <c r="F598" s="5">
        <f>D598+E598</f>
        <v>0</v>
      </c>
    </row>
    <row r="599" spans="1:6" ht="12.75">
      <c r="A599" s="13" t="s">
        <v>358</v>
      </c>
      <c r="B599" s="14" t="s">
        <v>359</v>
      </c>
      <c r="C599" s="17">
        <f>C445-C468</f>
        <v>0</v>
      </c>
      <c r="D599" s="17">
        <v>-62500000</v>
      </c>
      <c r="E599" s="17">
        <f>E445-E468</f>
        <v>0</v>
      </c>
      <c r="F599" s="17">
        <f>F445-F468</f>
        <v>-62500000</v>
      </c>
    </row>
    <row r="600" spans="1:6" ht="12.75">
      <c r="A600" s="13" t="s">
        <v>360</v>
      </c>
      <c r="B600" s="14" t="s">
        <v>361</v>
      </c>
      <c r="C600" s="17">
        <f>C291-C332</f>
        <v>0</v>
      </c>
      <c r="D600" s="17">
        <v>0</v>
      </c>
      <c r="E600" s="17">
        <f>E291-E332</f>
        <v>0</v>
      </c>
      <c r="F600" s="17">
        <f>F291-F332</f>
        <v>0</v>
      </c>
    </row>
    <row r="601" spans="1:6" ht="12.75">
      <c r="A601" s="13" t="s">
        <v>362</v>
      </c>
      <c r="B601" s="14" t="s">
        <v>363</v>
      </c>
      <c r="C601" s="17">
        <f>C5-C63</f>
        <v>0</v>
      </c>
      <c r="D601" s="17">
        <v>-62500000</v>
      </c>
      <c r="E601" s="17">
        <f>E5-E63</f>
        <v>0</v>
      </c>
      <c r="F601" s="17">
        <f>F5-F63</f>
        <v>-62500000</v>
      </c>
    </row>
    <row r="604" spans="4:6" ht="12.75">
      <c r="D604" s="12"/>
      <c r="E604" s="12"/>
      <c r="F604" s="12"/>
    </row>
    <row r="605" spans="4:6" ht="12.75">
      <c r="D605" s="12"/>
      <c r="E605" s="12"/>
      <c r="F605" s="12"/>
    </row>
    <row r="606" spans="4:6" ht="12.75">
      <c r="D606" s="12"/>
      <c r="E606" s="12"/>
      <c r="F606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0">
      <selection activeCell="C1" sqref="C1:C16384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4">
        <f>D13</f>
        <v>685000</v>
      </c>
      <c r="B1" s="22"/>
      <c r="C1" s="21"/>
    </row>
    <row r="2" spans="1:6" ht="12.75" customHeight="1">
      <c r="A2" s="23" t="s">
        <v>417</v>
      </c>
      <c r="B2" s="23"/>
      <c r="C2" s="23"/>
      <c r="D2" s="23"/>
      <c r="E2" s="23"/>
      <c r="F2" s="23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7" ht="12.75">
      <c r="A5" s="7" t="s">
        <v>140</v>
      </c>
      <c r="B5" s="4" t="s">
        <v>141</v>
      </c>
      <c r="C5" s="5">
        <f>C6+C10</f>
        <v>0</v>
      </c>
      <c r="D5" s="5">
        <f>D6+D10</f>
        <v>685000</v>
      </c>
      <c r="E5" s="5">
        <f>E6+E10</f>
        <v>0</v>
      </c>
      <c r="F5" s="5">
        <f>F6+F10</f>
        <v>685000</v>
      </c>
      <c r="G5" s="12"/>
    </row>
    <row r="6" spans="1:6" ht="12.75">
      <c r="A6" s="7" t="s">
        <v>47</v>
      </c>
      <c r="B6" s="4" t="s">
        <v>48</v>
      </c>
      <c r="C6" s="5">
        <f aca="true" t="shared" si="0" ref="C6:F8">C7</f>
        <v>0</v>
      </c>
      <c r="D6" s="5">
        <f t="shared" si="0"/>
        <v>103000</v>
      </c>
      <c r="E6" s="5">
        <f t="shared" si="0"/>
        <v>0</v>
      </c>
      <c r="F6" s="5">
        <f t="shared" si="0"/>
        <v>103000</v>
      </c>
    </row>
    <row r="7" spans="1:6" ht="12.75">
      <c r="A7" s="7" t="s">
        <v>195</v>
      </c>
      <c r="B7" s="4" t="s">
        <v>50</v>
      </c>
      <c r="C7" s="5">
        <f t="shared" si="0"/>
        <v>0</v>
      </c>
      <c r="D7" s="5">
        <f t="shared" si="0"/>
        <v>103000</v>
      </c>
      <c r="E7" s="5">
        <f t="shared" si="0"/>
        <v>0</v>
      </c>
      <c r="F7" s="5">
        <f t="shared" si="0"/>
        <v>103000</v>
      </c>
    </row>
    <row r="8" spans="1:6" ht="39">
      <c r="A8" s="7" t="s">
        <v>347</v>
      </c>
      <c r="B8" s="20">
        <v>4208</v>
      </c>
      <c r="C8" s="5">
        <f t="shared" si="0"/>
        <v>0</v>
      </c>
      <c r="D8" s="5">
        <f>D9</f>
        <v>103000</v>
      </c>
      <c r="E8" s="5">
        <f t="shared" si="0"/>
        <v>0</v>
      </c>
      <c r="F8" s="5">
        <f t="shared" si="0"/>
        <v>103000</v>
      </c>
    </row>
    <row r="9" spans="1:6" ht="26.25">
      <c r="A9" s="7" t="s">
        <v>418</v>
      </c>
      <c r="B9" s="20">
        <v>420875</v>
      </c>
      <c r="C9" s="5">
        <v>0</v>
      </c>
      <c r="D9" s="5">
        <f>D25</f>
        <v>103000</v>
      </c>
      <c r="E9" s="5">
        <v>0</v>
      </c>
      <c r="F9" s="5">
        <f>D9+E9</f>
        <v>103000</v>
      </c>
    </row>
    <row r="10" spans="1:6" ht="26.25">
      <c r="A10" s="7" t="s">
        <v>210</v>
      </c>
      <c r="B10" s="20">
        <v>4808</v>
      </c>
      <c r="C10" s="5">
        <f aca="true" t="shared" si="1" ref="C10:F11">C11</f>
        <v>0</v>
      </c>
      <c r="D10" s="5">
        <f t="shared" si="1"/>
        <v>582000</v>
      </c>
      <c r="E10" s="5">
        <f t="shared" si="1"/>
        <v>0</v>
      </c>
      <c r="F10" s="5">
        <f t="shared" si="1"/>
        <v>582000</v>
      </c>
    </row>
    <row r="11" spans="1:6" ht="12.75">
      <c r="A11" s="7" t="s">
        <v>419</v>
      </c>
      <c r="B11" s="20">
        <v>4800831</v>
      </c>
      <c r="C11" s="5">
        <f t="shared" si="1"/>
        <v>0</v>
      </c>
      <c r="D11" s="5">
        <f t="shared" si="1"/>
        <v>582000</v>
      </c>
      <c r="E11" s="5">
        <f t="shared" si="1"/>
        <v>0</v>
      </c>
      <c r="F11" s="5">
        <f t="shared" si="1"/>
        <v>582000</v>
      </c>
    </row>
    <row r="12" spans="1:6" ht="12.75">
      <c r="A12" s="7" t="s">
        <v>410</v>
      </c>
      <c r="B12" s="20">
        <v>480083103</v>
      </c>
      <c r="C12" s="5"/>
      <c r="D12" s="5">
        <f>D28</f>
        <v>582000</v>
      </c>
      <c r="E12" s="5"/>
      <c r="F12" s="5">
        <f>D12+E12</f>
        <v>582000</v>
      </c>
    </row>
    <row r="13" spans="1:9" ht="12.75">
      <c r="A13" s="7" t="s">
        <v>219</v>
      </c>
      <c r="B13" s="4" t="s">
        <v>220</v>
      </c>
      <c r="C13" s="5">
        <f aca="true" t="shared" si="2" ref="C13:F17">C14</f>
        <v>0</v>
      </c>
      <c r="D13" s="5">
        <f t="shared" si="2"/>
        <v>685000</v>
      </c>
      <c r="E13" s="5">
        <f t="shared" si="2"/>
        <v>0</v>
      </c>
      <c r="F13" s="5">
        <f t="shared" si="2"/>
        <v>685000</v>
      </c>
      <c r="G13" s="12"/>
      <c r="H13" s="12"/>
      <c r="I13" s="12"/>
    </row>
    <row r="14" spans="1:6" ht="12.75">
      <c r="A14" s="7" t="s">
        <v>350</v>
      </c>
      <c r="B14" s="4" t="s">
        <v>314</v>
      </c>
      <c r="C14" s="5">
        <f t="shared" si="2"/>
        <v>0</v>
      </c>
      <c r="D14" s="5">
        <f t="shared" si="2"/>
        <v>685000</v>
      </c>
      <c r="E14" s="5">
        <f t="shared" si="2"/>
        <v>0</v>
      </c>
      <c r="F14" s="5">
        <f t="shared" si="2"/>
        <v>685000</v>
      </c>
    </row>
    <row r="15" spans="1:6" ht="26.25">
      <c r="A15" s="7" t="s">
        <v>345</v>
      </c>
      <c r="B15" s="4" t="s">
        <v>322</v>
      </c>
      <c r="C15" s="5">
        <f t="shared" si="2"/>
        <v>0</v>
      </c>
      <c r="D15" s="5">
        <f t="shared" si="2"/>
        <v>685000</v>
      </c>
      <c r="E15" s="5">
        <f t="shared" si="2"/>
        <v>0</v>
      </c>
      <c r="F15" s="5">
        <f t="shared" si="2"/>
        <v>685000</v>
      </c>
    </row>
    <row r="16" spans="1:6" ht="12.75">
      <c r="A16" s="7" t="s">
        <v>274</v>
      </c>
      <c r="B16" s="4" t="s">
        <v>89</v>
      </c>
      <c r="C16" s="5">
        <f t="shared" si="2"/>
        <v>0</v>
      </c>
      <c r="D16" s="5">
        <f t="shared" si="2"/>
        <v>685000</v>
      </c>
      <c r="E16" s="5">
        <f t="shared" si="2"/>
        <v>0</v>
      </c>
      <c r="F16" s="5">
        <f t="shared" si="2"/>
        <v>685000</v>
      </c>
    </row>
    <row r="17" spans="1:6" ht="26.25">
      <c r="A17" s="7" t="s">
        <v>90</v>
      </c>
      <c r="B17" s="4" t="s">
        <v>91</v>
      </c>
      <c r="C17" s="5">
        <f t="shared" si="2"/>
        <v>0</v>
      </c>
      <c r="D17" s="5">
        <f t="shared" si="2"/>
        <v>685000</v>
      </c>
      <c r="E17" s="5">
        <f t="shared" si="2"/>
        <v>0</v>
      </c>
      <c r="F17" s="5">
        <f t="shared" si="2"/>
        <v>685000</v>
      </c>
    </row>
    <row r="18" spans="1:6" ht="12.75">
      <c r="A18" s="7" t="s">
        <v>419</v>
      </c>
      <c r="B18" s="20">
        <v>580831</v>
      </c>
      <c r="C18" s="5">
        <f>C19+C20</f>
        <v>0</v>
      </c>
      <c r="D18" s="5">
        <f>D19+D20</f>
        <v>685000</v>
      </c>
      <c r="E18" s="5">
        <f>E19+E20</f>
        <v>0</v>
      </c>
      <c r="F18" s="5">
        <f>F19+F20</f>
        <v>685000</v>
      </c>
    </row>
    <row r="19" spans="1:6" ht="12.75">
      <c r="A19" s="7" t="s">
        <v>94</v>
      </c>
      <c r="B19" s="20">
        <v>58083101</v>
      </c>
      <c r="C19" s="5"/>
      <c r="D19" s="5">
        <f>D35</f>
        <v>103000</v>
      </c>
      <c r="E19" s="5"/>
      <c r="F19" s="5">
        <f>D19+E19</f>
        <v>103000</v>
      </c>
    </row>
    <row r="20" spans="1:6" ht="12.75">
      <c r="A20" s="7" t="s">
        <v>96</v>
      </c>
      <c r="B20" s="20">
        <v>58083102</v>
      </c>
      <c r="C20" s="5"/>
      <c r="D20" s="5">
        <f>D36</f>
        <v>582000</v>
      </c>
      <c r="E20" s="5"/>
      <c r="F20" s="5">
        <f>D20+E20</f>
        <v>582000</v>
      </c>
    </row>
    <row r="21" spans="1:6" ht="26.25">
      <c r="A21" s="7" t="s">
        <v>346</v>
      </c>
      <c r="B21" s="4" t="s">
        <v>141</v>
      </c>
      <c r="C21" s="5">
        <f>C22+C26</f>
        <v>0</v>
      </c>
      <c r="D21" s="5">
        <f>D22+D26</f>
        <v>685000</v>
      </c>
      <c r="E21" s="5">
        <f>E22+E26</f>
        <v>0</v>
      </c>
      <c r="F21" s="5">
        <f>F22+F26</f>
        <v>685000</v>
      </c>
    </row>
    <row r="22" spans="1:6" ht="12.75">
      <c r="A22" s="7" t="s">
        <v>47</v>
      </c>
      <c r="B22" s="4" t="s">
        <v>48</v>
      </c>
      <c r="C22" s="5">
        <f aca="true" t="shared" si="3" ref="C22:F24">C23</f>
        <v>0</v>
      </c>
      <c r="D22" s="5">
        <f t="shared" si="3"/>
        <v>103000</v>
      </c>
      <c r="E22" s="5">
        <f t="shared" si="3"/>
        <v>0</v>
      </c>
      <c r="F22" s="5">
        <f t="shared" si="3"/>
        <v>103000</v>
      </c>
    </row>
    <row r="23" spans="1:6" ht="12.75">
      <c r="A23" s="7" t="s">
        <v>195</v>
      </c>
      <c r="B23" s="4" t="s">
        <v>50</v>
      </c>
      <c r="C23" s="5">
        <f t="shared" si="3"/>
        <v>0</v>
      </c>
      <c r="D23" s="5">
        <f t="shared" si="3"/>
        <v>103000</v>
      </c>
      <c r="E23" s="5">
        <f t="shared" si="3"/>
        <v>0</v>
      </c>
      <c r="F23" s="5">
        <f t="shared" si="3"/>
        <v>103000</v>
      </c>
    </row>
    <row r="24" spans="1:6" ht="39">
      <c r="A24" s="7" t="s">
        <v>347</v>
      </c>
      <c r="B24" s="20">
        <v>4208</v>
      </c>
      <c r="C24" s="5">
        <f t="shared" si="3"/>
        <v>0</v>
      </c>
      <c r="D24" s="5">
        <f>D25</f>
        <v>103000</v>
      </c>
      <c r="E24" s="5">
        <f t="shared" si="3"/>
        <v>0</v>
      </c>
      <c r="F24" s="5">
        <f t="shared" si="3"/>
        <v>103000</v>
      </c>
    </row>
    <row r="25" spans="1:6" ht="26.25">
      <c r="A25" s="7" t="s">
        <v>418</v>
      </c>
      <c r="B25" s="20">
        <v>420875</v>
      </c>
      <c r="C25" s="5">
        <v>0</v>
      </c>
      <c r="D25" s="5">
        <v>103000</v>
      </c>
      <c r="E25" s="5">
        <v>0</v>
      </c>
      <c r="F25" s="5">
        <f>D25+E25</f>
        <v>103000</v>
      </c>
    </row>
    <row r="26" spans="1:6" ht="26.25">
      <c r="A26" s="7" t="s">
        <v>210</v>
      </c>
      <c r="B26" s="20">
        <v>4808</v>
      </c>
      <c r="C26" s="5">
        <f aca="true" t="shared" si="4" ref="C26:F27">C27</f>
        <v>0</v>
      </c>
      <c r="D26" s="5">
        <f>D27</f>
        <v>582000</v>
      </c>
      <c r="E26" s="5">
        <f t="shared" si="4"/>
        <v>0</v>
      </c>
      <c r="F26" s="5">
        <f t="shared" si="4"/>
        <v>582000</v>
      </c>
    </row>
    <row r="27" spans="1:6" ht="12.75">
      <c r="A27" s="7" t="s">
        <v>419</v>
      </c>
      <c r="B27" s="20">
        <v>4800831</v>
      </c>
      <c r="C27" s="5">
        <f t="shared" si="4"/>
        <v>0</v>
      </c>
      <c r="D27" s="5">
        <f>D28</f>
        <v>582000</v>
      </c>
      <c r="E27" s="5">
        <f t="shared" si="4"/>
        <v>0</v>
      </c>
      <c r="F27" s="5">
        <f t="shared" si="4"/>
        <v>582000</v>
      </c>
    </row>
    <row r="28" spans="1:6" ht="12.75">
      <c r="A28" s="7" t="s">
        <v>410</v>
      </c>
      <c r="B28" s="20">
        <v>480083103</v>
      </c>
      <c r="C28" s="5"/>
      <c r="D28" s="5">
        <v>582000</v>
      </c>
      <c r="E28" s="5"/>
      <c r="F28" s="5">
        <f>D28+E28</f>
        <v>582000</v>
      </c>
    </row>
    <row r="29" spans="1:7" ht="26.25">
      <c r="A29" s="7" t="s">
        <v>348</v>
      </c>
      <c r="B29" s="4" t="s">
        <v>220</v>
      </c>
      <c r="C29" s="5">
        <f aca="true" t="shared" si="5" ref="C29:F33">C30</f>
        <v>0</v>
      </c>
      <c r="D29" s="5">
        <f t="shared" si="5"/>
        <v>685000</v>
      </c>
      <c r="E29" s="5">
        <f t="shared" si="5"/>
        <v>0</v>
      </c>
      <c r="F29" s="5">
        <f t="shared" si="5"/>
        <v>685000</v>
      </c>
      <c r="G29" s="12"/>
    </row>
    <row r="30" spans="1:6" ht="12.75">
      <c r="A30" s="7" t="s">
        <v>350</v>
      </c>
      <c r="B30" s="4" t="s">
        <v>314</v>
      </c>
      <c r="C30" s="5">
        <f t="shared" si="5"/>
        <v>0</v>
      </c>
      <c r="D30" s="5">
        <f t="shared" si="5"/>
        <v>685000</v>
      </c>
      <c r="E30" s="5">
        <f t="shared" si="5"/>
        <v>0</v>
      </c>
      <c r="F30" s="5">
        <f t="shared" si="5"/>
        <v>685000</v>
      </c>
    </row>
    <row r="31" spans="1:6" ht="26.25">
      <c r="A31" s="7" t="s">
        <v>345</v>
      </c>
      <c r="B31" s="4" t="s">
        <v>322</v>
      </c>
      <c r="C31" s="5">
        <f t="shared" si="5"/>
        <v>0</v>
      </c>
      <c r="D31" s="5">
        <f t="shared" si="5"/>
        <v>685000</v>
      </c>
      <c r="E31" s="5">
        <f t="shared" si="5"/>
        <v>0</v>
      </c>
      <c r="F31" s="5">
        <f t="shared" si="5"/>
        <v>685000</v>
      </c>
    </row>
    <row r="32" spans="1:6" ht="12.75">
      <c r="A32" s="7" t="s">
        <v>274</v>
      </c>
      <c r="B32" s="4" t="s">
        <v>89</v>
      </c>
      <c r="C32" s="5">
        <f t="shared" si="5"/>
        <v>0</v>
      </c>
      <c r="D32" s="5">
        <f t="shared" si="5"/>
        <v>685000</v>
      </c>
      <c r="E32" s="5">
        <f t="shared" si="5"/>
        <v>0</v>
      </c>
      <c r="F32" s="5">
        <f t="shared" si="5"/>
        <v>685000</v>
      </c>
    </row>
    <row r="33" spans="1:6" ht="26.25">
      <c r="A33" s="7" t="s">
        <v>90</v>
      </c>
      <c r="B33" s="4" t="s">
        <v>91</v>
      </c>
      <c r="C33" s="5">
        <f t="shared" si="5"/>
        <v>0</v>
      </c>
      <c r="D33" s="5">
        <f t="shared" si="5"/>
        <v>685000</v>
      </c>
      <c r="E33" s="5">
        <f t="shared" si="5"/>
        <v>0</v>
      </c>
      <c r="F33" s="5">
        <f t="shared" si="5"/>
        <v>685000</v>
      </c>
    </row>
    <row r="34" spans="1:6" ht="12.75">
      <c r="A34" s="7" t="s">
        <v>419</v>
      </c>
      <c r="B34" s="20">
        <v>580831</v>
      </c>
      <c r="C34" s="5">
        <f>C35+C36</f>
        <v>0</v>
      </c>
      <c r="D34" s="5">
        <f>D35+D36</f>
        <v>685000</v>
      </c>
      <c r="E34" s="5">
        <f>E35+E36</f>
        <v>0</v>
      </c>
      <c r="F34" s="5">
        <f>F35+F36</f>
        <v>685000</v>
      </c>
    </row>
    <row r="35" spans="1:6" ht="12.75">
      <c r="A35" s="7" t="s">
        <v>94</v>
      </c>
      <c r="B35" s="20">
        <v>58083101</v>
      </c>
      <c r="C35" s="5"/>
      <c r="D35" s="5">
        <v>103000</v>
      </c>
      <c r="E35" s="5"/>
      <c r="F35" s="5">
        <f>D35+E35</f>
        <v>103000</v>
      </c>
    </row>
    <row r="36" spans="1:6" ht="12.75">
      <c r="A36" s="7" t="s">
        <v>96</v>
      </c>
      <c r="B36" s="20">
        <v>58083102</v>
      </c>
      <c r="C36" s="5"/>
      <c r="D36" s="5">
        <v>582000</v>
      </c>
      <c r="E36" s="5"/>
      <c r="F36" s="5">
        <f>D36+E36</f>
        <v>582000</v>
      </c>
    </row>
    <row r="37" spans="1:6" ht="12.75">
      <c r="A37" s="13" t="s">
        <v>358</v>
      </c>
      <c r="B37" s="14" t="s">
        <v>359</v>
      </c>
      <c r="C37" s="17">
        <f>C21-C29</f>
        <v>0</v>
      </c>
      <c r="D37" s="17">
        <f>D21-D29</f>
        <v>0</v>
      </c>
      <c r="E37" s="17">
        <f>E21-E29</f>
        <v>0</v>
      </c>
      <c r="F37" s="17">
        <f>F21-F29</f>
        <v>0</v>
      </c>
    </row>
    <row r="38" spans="1:6" ht="12.75">
      <c r="A38" s="13" t="s">
        <v>360</v>
      </c>
      <c r="B38" s="14" t="s">
        <v>361</v>
      </c>
      <c r="C38" s="17">
        <v>0</v>
      </c>
      <c r="D38" s="17">
        <v>0</v>
      </c>
      <c r="E38" s="17">
        <v>0</v>
      </c>
      <c r="F38" s="17">
        <v>0</v>
      </c>
    </row>
    <row r="39" spans="1:6" ht="12.75">
      <c r="A39" s="13" t="s">
        <v>362</v>
      </c>
      <c r="B39" s="14" t="s">
        <v>363</v>
      </c>
      <c r="C39" s="17">
        <f>C5-C13</f>
        <v>0</v>
      </c>
      <c r="D39" s="17">
        <f>D5-D13</f>
        <v>0</v>
      </c>
      <c r="E39" s="17">
        <f>E5-E13</f>
        <v>0</v>
      </c>
      <c r="F39" s="17">
        <f>F5-F13</f>
        <v>0</v>
      </c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4"/>
  <sheetViews>
    <sheetView zoomScalePageLayoutView="0" workbookViewId="0" topLeftCell="A52">
      <selection activeCell="E144" sqref="E144"/>
    </sheetView>
  </sheetViews>
  <sheetFormatPr defaultColWidth="9.140625" defaultRowHeight="15"/>
  <cols>
    <col min="1" max="1" width="79.8515625" style="8" customWidth="1"/>
    <col min="2" max="2" width="10.7109375" style="0" customWidth="1"/>
    <col min="3" max="3" width="13.7109375" style="0" hidden="1" customWidth="1"/>
    <col min="4" max="6" width="12.421875" style="0" customWidth="1"/>
    <col min="7" max="7" width="11.140625" style="0" bestFit="1" customWidth="1"/>
  </cols>
  <sheetData>
    <row r="1" spans="1:6" ht="32.25" customHeight="1">
      <c r="A1" s="23" t="s">
        <v>0</v>
      </c>
      <c r="B1" s="23"/>
      <c r="C1" s="23"/>
      <c r="D1" s="23"/>
      <c r="E1" s="23"/>
      <c r="F1" s="23"/>
    </row>
    <row r="2" spans="1:6" ht="14.25">
      <c r="A2" s="6"/>
      <c r="B2" s="1"/>
      <c r="C2" s="1"/>
      <c r="D2" s="1"/>
      <c r="E2" s="1"/>
      <c r="F2" s="1"/>
    </row>
    <row r="3" spans="1:6" ht="26.25">
      <c r="A3" s="2" t="s">
        <v>1</v>
      </c>
      <c r="B3" s="2" t="s">
        <v>2</v>
      </c>
      <c r="C3" s="3" t="s">
        <v>428</v>
      </c>
      <c r="D3" s="3" t="s">
        <v>425</v>
      </c>
      <c r="E3" s="3" t="s">
        <v>426</v>
      </c>
      <c r="F3" s="3" t="s">
        <v>427</v>
      </c>
    </row>
    <row r="4" spans="1:7" ht="14.25">
      <c r="A4" s="7" t="s">
        <v>3</v>
      </c>
      <c r="B4" s="4" t="s">
        <v>4</v>
      </c>
      <c r="C4" s="5">
        <f>C5+C29+C32+C48+C50</f>
        <v>0</v>
      </c>
      <c r="D4" s="5">
        <v>484191000</v>
      </c>
      <c r="E4" s="5">
        <f>E5+E29+E32+E48+E50</f>
        <v>38961000</v>
      </c>
      <c r="F4" s="5">
        <f>F5+F29+F32+F48+F50</f>
        <v>523152000</v>
      </c>
      <c r="G4" s="9"/>
    </row>
    <row r="5" spans="1:6" ht="14.25">
      <c r="A5" s="7" t="s">
        <v>5</v>
      </c>
      <c r="B5" s="4" t="s">
        <v>6</v>
      </c>
      <c r="C5" s="5">
        <f>C6</f>
        <v>0</v>
      </c>
      <c r="D5" s="5">
        <v>249631000</v>
      </c>
      <c r="E5" s="5">
        <f>E6</f>
        <v>25690000</v>
      </c>
      <c r="F5" s="5">
        <f>F6</f>
        <v>275321000</v>
      </c>
    </row>
    <row r="6" spans="1:6" ht="14.25">
      <c r="A6" s="7" t="s">
        <v>7</v>
      </c>
      <c r="B6" s="4" t="s">
        <v>8</v>
      </c>
      <c r="C6" s="5">
        <f>C7+C12</f>
        <v>0</v>
      </c>
      <c r="D6" s="5">
        <v>249631000</v>
      </c>
      <c r="E6" s="5">
        <f>E7+E12</f>
        <v>25690000</v>
      </c>
      <c r="F6" s="5">
        <f>F7+F12</f>
        <v>275321000</v>
      </c>
    </row>
    <row r="7" spans="1:6" ht="14.25">
      <c r="A7" s="7" t="s">
        <v>9</v>
      </c>
      <c r="B7" s="4" t="s">
        <v>10</v>
      </c>
      <c r="C7" s="5">
        <f aca="true" t="shared" si="0" ref="C7:F9">C8</f>
        <v>0</v>
      </c>
      <c r="D7" s="5">
        <v>0</v>
      </c>
      <c r="E7" s="5">
        <f t="shared" si="0"/>
        <v>0</v>
      </c>
      <c r="F7" s="5">
        <f t="shared" si="0"/>
        <v>0</v>
      </c>
    </row>
    <row r="8" spans="1:6" ht="14.25">
      <c r="A8" s="7" t="s">
        <v>11</v>
      </c>
      <c r="B8" s="4" t="s">
        <v>12</v>
      </c>
      <c r="C8" s="5">
        <f>C9+C11</f>
        <v>0</v>
      </c>
      <c r="D8" s="5">
        <v>0</v>
      </c>
      <c r="E8" s="5">
        <f>E9+E11</f>
        <v>0</v>
      </c>
      <c r="F8" s="5">
        <f>F9+F11</f>
        <v>0</v>
      </c>
    </row>
    <row r="9" spans="1:6" ht="14.25">
      <c r="A9" s="7" t="s">
        <v>13</v>
      </c>
      <c r="B9" s="4" t="s">
        <v>14</v>
      </c>
      <c r="C9" s="5">
        <f t="shared" si="0"/>
        <v>0</v>
      </c>
      <c r="D9" s="5">
        <v>0</v>
      </c>
      <c r="E9" s="5">
        <f t="shared" si="0"/>
        <v>0</v>
      </c>
      <c r="F9" s="5">
        <f t="shared" si="0"/>
        <v>0</v>
      </c>
    </row>
    <row r="10" spans="1:6" ht="14.25">
      <c r="A10" s="7" t="s">
        <v>15</v>
      </c>
      <c r="B10" s="4" t="s">
        <v>16</v>
      </c>
      <c r="C10" s="5">
        <f aca="true" t="shared" si="1" ref="C10:F11">C106</f>
        <v>0</v>
      </c>
      <c r="D10" s="5">
        <v>0</v>
      </c>
      <c r="E10" s="5">
        <f t="shared" si="1"/>
        <v>0</v>
      </c>
      <c r="F10" s="5">
        <f t="shared" si="1"/>
        <v>0</v>
      </c>
    </row>
    <row r="11" spans="1:6" ht="14.25">
      <c r="A11" s="7" t="s">
        <v>421</v>
      </c>
      <c r="B11" s="4" t="s">
        <v>422</v>
      </c>
      <c r="C11" s="5">
        <f t="shared" si="1"/>
        <v>0</v>
      </c>
      <c r="D11" s="5">
        <v>0</v>
      </c>
      <c r="E11" s="5">
        <f t="shared" si="1"/>
        <v>0</v>
      </c>
      <c r="F11" s="5">
        <f t="shared" si="1"/>
        <v>0</v>
      </c>
    </row>
    <row r="12" spans="1:6" ht="14.25">
      <c r="A12" s="7" t="s">
        <v>17</v>
      </c>
      <c r="B12" s="4" t="s">
        <v>18</v>
      </c>
      <c r="C12" s="5">
        <f>C13+C24+C22</f>
        <v>0</v>
      </c>
      <c r="D12" s="5">
        <v>249631000</v>
      </c>
      <c r="E12" s="5">
        <f>E13+E24+E22</f>
        <v>25690000</v>
      </c>
      <c r="F12" s="5">
        <f>F13+F24+F22</f>
        <v>275321000</v>
      </c>
    </row>
    <row r="13" spans="1:6" ht="39.75">
      <c r="A13" s="7" t="s">
        <v>19</v>
      </c>
      <c r="B13" s="4" t="s">
        <v>20</v>
      </c>
      <c r="C13" s="5">
        <f>C14+C16+C17+C18+C19+C15</f>
        <v>0</v>
      </c>
      <c r="D13" s="5">
        <v>249591000</v>
      </c>
      <c r="E13" s="5">
        <f>E14+E16+E17+E18+E19+E15</f>
        <v>25690000</v>
      </c>
      <c r="F13" s="5">
        <f>F14+F16+F17+F18+F19+F15</f>
        <v>275281000</v>
      </c>
    </row>
    <row r="14" spans="1:6" ht="14.25">
      <c r="A14" s="7" t="s">
        <v>21</v>
      </c>
      <c r="B14" s="4" t="s">
        <v>22</v>
      </c>
      <c r="C14" s="5">
        <f aca="true" t="shared" si="2" ref="C14:F19">C110</f>
        <v>0</v>
      </c>
      <c r="D14" s="5">
        <v>2053000</v>
      </c>
      <c r="E14" s="5">
        <f t="shared" si="2"/>
        <v>198000</v>
      </c>
      <c r="F14" s="5">
        <f t="shared" si="2"/>
        <v>2251000</v>
      </c>
    </row>
    <row r="15" spans="1:6" ht="14.25">
      <c r="A15" s="7" t="s">
        <v>372</v>
      </c>
      <c r="B15" s="4" t="s">
        <v>373</v>
      </c>
      <c r="C15" s="5">
        <f t="shared" si="2"/>
        <v>0</v>
      </c>
      <c r="D15" s="5">
        <v>0</v>
      </c>
      <c r="E15" s="5">
        <f t="shared" si="2"/>
        <v>0</v>
      </c>
      <c r="F15" s="5">
        <f t="shared" si="2"/>
        <v>0</v>
      </c>
    </row>
    <row r="16" spans="1:6" ht="14.25">
      <c r="A16" s="7" t="s">
        <v>23</v>
      </c>
      <c r="B16" s="4" t="s">
        <v>24</v>
      </c>
      <c r="C16" s="5">
        <f t="shared" si="2"/>
        <v>0</v>
      </c>
      <c r="D16" s="5">
        <v>63000</v>
      </c>
      <c r="E16" s="5">
        <f t="shared" si="2"/>
        <v>0</v>
      </c>
      <c r="F16" s="5">
        <f t="shared" si="2"/>
        <v>63000</v>
      </c>
    </row>
    <row r="17" spans="1:6" ht="14.25">
      <c r="A17" s="7" t="s">
        <v>25</v>
      </c>
      <c r="B17" s="4" t="s">
        <v>26</v>
      </c>
      <c r="C17" s="5">
        <f t="shared" si="2"/>
        <v>0</v>
      </c>
      <c r="D17" s="5">
        <v>187813000</v>
      </c>
      <c r="E17" s="5">
        <f t="shared" si="2"/>
        <v>9170000</v>
      </c>
      <c r="F17" s="5">
        <f t="shared" si="2"/>
        <v>196983000</v>
      </c>
    </row>
    <row r="18" spans="1:6" ht="27">
      <c r="A18" s="7" t="s">
        <v>27</v>
      </c>
      <c r="B18" s="4" t="s">
        <v>28</v>
      </c>
      <c r="C18" s="5">
        <f t="shared" si="2"/>
        <v>0</v>
      </c>
      <c r="D18" s="5">
        <v>57720000</v>
      </c>
      <c r="E18" s="5">
        <f t="shared" si="2"/>
        <v>16452000</v>
      </c>
      <c r="F18" s="5">
        <f t="shared" si="2"/>
        <v>74172000</v>
      </c>
    </row>
    <row r="19" spans="1:6" ht="14.25">
      <c r="A19" s="7" t="s">
        <v>29</v>
      </c>
      <c r="B19" s="4" t="s">
        <v>30</v>
      </c>
      <c r="C19" s="5">
        <f t="shared" si="2"/>
        <v>0</v>
      </c>
      <c r="D19" s="5">
        <v>1942000</v>
      </c>
      <c r="E19" s="5">
        <f t="shared" si="2"/>
        <v>-130000</v>
      </c>
      <c r="F19" s="5">
        <f t="shared" si="2"/>
        <v>1812000</v>
      </c>
    </row>
    <row r="20" spans="1:6" ht="14.25">
      <c r="A20" s="7" t="s">
        <v>404</v>
      </c>
      <c r="B20" s="4" t="s">
        <v>406</v>
      </c>
      <c r="C20" s="5"/>
      <c r="D20" s="5"/>
      <c r="E20" s="5"/>
      <c r="F20" s="5"/>
    </row>
    <row r="21" spans="1:6" ht="14.25">
      <c r="A21" s="7" t="s">
        <v>405</v>
      </c>
      <c r="B21" s="4" t="s">
        <v>407</v>
      </c>
      <c r="C21" s="5"/>
      <c r="D21" s="5"/>
      <c r="E21" s="5"/>
      <c r="F21" s="5"/>
    </row>
    <row r="22" spans="1:6" ht="14.25">
      <c r="A22" s="7" t="s">
        <v>394</v>
      </c>
      <c r="B22" s="4" t="s">
        <v>395</v>
      </c>
      <c r="C22" s="5">
        <f>C23</f>
        <v>0</v>
      </c>
      <c r="D22" s="5">
        <v>0</v>
      </c>
      <c r="E22" s="5">
        <f>E23</f>
        <v>0</v>
      </c>
      <c r="F22" s="5">
        <f>F23</f>
        <v>0</v>
      </c>
    </row>
    <row r="23" spans="1:6" ht="14.25">
      <c r="A23" s="7" t="s">
        <v>193</v>
      </c>
      <c r="B23" s="4" t="s">
        <v>396</v>
      </c>
      <c r="C23" s="5">
        <f>C119</f>
        <v>0</v>
      </c>
      <c r="D23" s="5">
        <v>0</v>
      </c>
      <c r="E23" s="5">
        <f>E119</f>
        <v>0</v>
      </c>
      <c r="F23" s="5">
        <f>F119</f>
        <v>0</v>
      </c>
    </row>
    <row r="24" spans="1:6" ht="27">
      <c r="A24" s="7" t="s">
        <v>31</v>
      </c>
      <c r="B24" s="4" t="s">
        <v>32</v>
      </c>
      <c r="C24" s="5">
        <f>C25+C26+C27+C28</f>
        <v>0</v>
      </c>
      <c r="D24" s="5">
        <v>40000</v>
      </c>
      <c r="E24" s="5">
        <f>E25+E26+E27+E28</f>
        <v>0</v>
      </c>
      <c r="F24" s="5">
        <f>F25+F26+F27+F28</f>
        <v>40000</v>
      </c>
    </row>
    <row r="25" spans="1:6" ht="14.25">
      <c r="A25" s="7" t="s">
        <v>33</v>
      </c>
      <c r="B25" s="4" t="s">
        <v>34</v>
      </c>
      <c r="C25" s="5">
        <f aca="true" t="shared" si="3" ref="C25:F26">C121</f>
        <v>0</v>
      </c>
      <c r="D25" s="5">
        <v>15000</v>
      </c>
      <c r="E25" s="5">
        <f t="shared" si="3"/>
        <v>0</v>
      </c>
      <c r="F25" s="5">
        <f t="shared" si="3"/>
        <v>15000</v>
      </c>
    </row>
    <row r="26" spans="1:6" ht="27">
      <c r="A26" s="7" t="s">
        <v>35</v>
      </c>
      <c r="B26" s="4" t="s">
        <v>36</v>
      </c>
      <c r="C26" s="5">
        <f t="shared" si="3"/>
        <v>0</v>
      </c>
      <c r="D26" s="5">
        <v>-3209000</v>
      </c>
      <c r="E26" s="5">
        <f t="shared" si="3"/>
        <v>-98000</v>
      </c>
      <c r="F26" s="5">
        <f t="shared" si="3"/>
        <v>-3307000</v>
      </c>
    </row>
    <row r="27" spans="1:6" ht="14.25">
      <c r="A27" s="7" t="s">
        <v>37</v>
      </c>
      <c r="B27" s="4" t="s">
        <v>38</v>
      </c>
      <c r="C27" s="5">
        <f>C160</f>
        <v>0</v>
      </c>
      <c r="D27" s="5">
        <v>3209000</v>
      </c>
      <c r="E27" s="5">
        <f>E160</f>
        <v>98000</v>
      </c>
      <c r="F27" s="5">
        <f>F160</f>
        <v>3307000</v>
      </c>
    </row>
    <row r="28" spans="1:6" ht="14.25">
      <c r="A28" s="7" t="s">
        <v>39</v>
      </c>
      <c r="B28" s="4" t="s">
        <v>40</v>
      </c>
      <c r="C28" s="5">
        <f>C123</f>
        <v>0</v>
      </c>
      <c r="D28" s="5">
        <v>25000</v>
      </c>
      <c r="E28" s="5">
        <f>E123</f>
        <v>0</v>
      </c>
      <c r="F28" s="5">
        <f>F123</f>
        <v>25000</v>
      </c>
    </row>
    <row r="29" spans="1:6" ht="14.25">
      <c r="A29" s="7" t="s">
        <v>41</v>
      </c>
      <c r="B29" s="4" t="s">
        <v>42</v>
      </c>
      <c r="C29" s="5">
        <f aca="true" t="shared" si="4" ref="C29:F30">C30</f>
        <v>0</v>
      </c>
      <c r="D29" s="5">
        <v>3000</v>
      </c>
      <c r="E29" s="5">
        <f t="shared" si="4"/>
        <v>0</v>
      </c>
      <c r="F29" s="5">
        <f t="shared" si="4"/>
        <v>3000</v>
      </c>
    </row>
    <row r="30" spans="1:6" ht="14.25">
      <c r="A30" s="7" t="s">
        <v>43</v>
      </c>
      <c r="B30" s="4" t="s">
        <v>44</v>
      </c>
      <c r="C30" s="5">
        <f t="shared" si="4"/>
        <v>0</v>
      </c>
      <c r="D30" s="5">
        <v>3000</v>
      </c>
      <c r="E30" s="5">
        <f t="shared" si="4"/>
        <v>0</v>
      </c>
      <c r="F30" s="5">
        <f t="shared" si="4"/>
        <v>3000</v>
      </c>
    </row>
    <row r="31" spans="1:6" ht="14.25">
      <c r="A31" s="7" t="s">
        <v>45</v>
      </c>
      <c r="B31" s="4" t="s">
        <v>46</v>
      </c>
      <c r="C31" s="5">
        <f>C163</f>
        <v>0</v>
      </c>
      <c r="D31" s="5">
        <v>3000</v>
      </c>
      <c r="E31" s="5">
        <f>E163</f>
        <v>0</v>
      </c>
      <c r="F31" s="5">
        <f>F163</f>
        <v>3000</v>
      </c>
    </row>
    <row r="32" spans="1:6" ht="14.25">
      <c r="A32" s="7" t="s">
        <v>47</v>
      </c>
      <c r="B32" s="4" t="s">
        <v>48</v>
      </c>
      <c r="C32" s="5">
        <f>C33</f>
        <v>0</v>
      </c>
      <c r="D32" s="5">
        <v>188491000</v>
      </c>
      <c r="E32" s="5">
        <f>E33</f>
        <v>15771000</v>
      </c>
      <c r="F32" s="5">
        <f>F33</f>
        <v>204262000</v>
      </c>
    </row>
    <row r="33" spans="1:6" ht="14.25">
      <c r="A33" s="7" t="s">
        <v>49</v>
      </c>
      <c r="B33" s="4" t="s">
        <v>50</v>
      </c>
      <c r="C33" s="5">
        <f>C34+C37</f>
        <v>0</v>
      </c>
      <c r="D33" s="5">
        <v>188491000</v>
      </c>
      <c r="E33" s="5">
        <f>E34+E37</f>
        <v>15771000</v>
      </c>
      <c r="F33" s="5">
        <f>F34+F37</f>
        <v>204262000</v>
      </c>
    </row>
    <row r="34" spans="1:6" ht="14.25">
      <c r="A34" s="7" t="s">
        <v>51</v>
      </c>
      <c r="B34" s="4" t="s">
        <v>52</v>
      </c>
      <c r="C34" s="5">
        <f>C36</f>
        <v>0</v>
      </c>
      <c r="D34" s="5">
        <v>3000</v>
      </c>
      <c r="E34" s="5">
        <f>E36+E35</f>
        <v>2500000</v>
      </c>
      <c r="F34" s="5">
        <f>F36+F35</f>
        <v>2503000</v>
      </c>
    </row>
    <row r="35" spans="1:6" ht="27">
      <c r="A35" s="7" t="s">
        <v>53</v>
      </c>
      <c r="B35" s="20">
        <v>421070</v>
      </c>
      <c r="C35" s="5"/>
      <c r="D35" s="5">
        <f>D167</f>
        <v>0</v>
      </c>
      <c r="E35" s="5">
        <f>E167</f>
        <v>2500000</v>
      </c>
      <c r="F35" s="5">
        <f>F167</f>
        <v>2500000</v>
      </c>
    </row>
    <row r="36" spans="1:6" ht="14.25">
      <c r="A36" s="7" t="s">
        <v>400</v>
      </c>
      <c r="B36" s="20">
        <v>421082</v>
      </c>
      <c r="C36" s="5">
        <f>C128</f>
        <v>0</v>
      </c>
      <c r="D36" s="5">
        <v>3000</v>
      </c>
      <c r="E36" s="5">
        <f>E128</f>
        <v>0</v>
      </c>
      <c r="F36" s="5">
        <f>F128</f>
        <v>3000</v>
      </c>
    </row>
    <row r="37" spans="1:6" ht="27">
      <c r="A37" s="7" t="s">
        <v>54</v>
      </c>
      <c r="B37" s="4" t="s">
        <v>55</v>
      </c>
      <c r="C37" s="5">
        <f>C38+C39+C40+C41+C45+C46+C47</f>
        <v>0</v>
      </c>
      <c r="D37" s="5">
        <v>188488000</v>
      </c>
      <c r="E37" s="5">
        <f>E38+E39+E40+E41+E45+E46+E47</f>
        <v>13271000</v>
      </c>
      <c r="F37" s="5">
        <f>F38+F39+F40+F41+F45+F46+F47</f>
        <v>201759000</v>
      </c>
    </row>
    <row r="38" spans="1:6" ht="14.25">
      <c r="A38" s="7" t="s">
        <v>56</v>
      </c>
      <c r="B38" s="4" t="s">
        <v>57</v>
      </c>
      <c r="C38" s="5">
        <f aca="true" t="shared" si="5" ref="C38:F39">C130</f>
        <v>0</v>
      </c>
      <c r="D38" s="5">
        <v>39353000</v>
      </c>
      <c r="E38" s="5">
        <f t="shared" si="5"/>
        <v>1665000</v>
      </c>
      <c r="F38" s="5">
        <f t="shared" si="5"/>
        <v>41018000</v>
      </c>
    </row>
    <row r="39" spans="1:6" ht="14.25">
      <c r="A39" s="7" t="s">
        <v>58</v>
      </c>
      <c r="B39" s="4" t="s">
        <v>59</v>
      </c>
      <c r="C39" s="5">
        <f t="shared" si="5"/>
        <v>0</v>
      </c>
      <c r="D39" s="5">
        <v>2500000</v>
      </c>
      <c r="E39" s="5">
        <f t="shared" si="5"/>
        <v>0</v>
      </c>
      <c r="F39" s="5">
        <f t="shared" si="5"/>
        <v>2500000</v>
      </c>
    </row>
    <row r="40" spans="1:6" ht="14.25">
      <c r="A40" s="7" t="s">
        <v>60</v>
      </c>
      <c r="B40" s="4" t="s">
        <v>61</v>
      </c>
      <c r="C40" s="5">
        <f>C169</f>
        <v>0</v>
      </c>
      <c r="D40" s="5">
        <v>7508000</v>
      </c>
      <c r="E40" s="5">
        <f>E169</f>
        <v>0</v>
      </c>
      <c r="F40" s="5">
        <f>F169</f>
        <v>7508000</v>
      </c>
    </row>
    <row r="41" spans="1:6" ht="27">
      <c r="A41" s="7" t="s">
        <v>62</v>
      </c>
      <c r="B41" s="4" t="s">
        <v>63</v>
      </c>
      <c r="C41" s="5">
        <f>C43+C44+C42</f>
        <v>0</v>
      </c>
      <c r="D41" s="5">
        <v>458000</v>
      </c>
      <c r="E41" s="5">
        <f>E43+E44+E42</f>
        <v>0</v>
      </c>
      <c r="F41" s="5">
        <f>F43+F44+F42</f>
        <v>458000</v>
      </c>
    </row>
    <row r="42" spans="1:6" ht="27">
      <c r="A42" s="7" t="s">
        <v>369</v>
      </c>
      <c r="B42" s="4" t="s">
        <v>370</v>
      </c>
      <c r="C42" s="5">
        <f aca="true" t="shared" si="6" ref="C42:F45">C171</f>
        <v>0</v>
      </c>
      <c r="D42" s="5">
        <v>458000</v>
      </c>
      <c r="E42" s="5">
        <f t="shared" si="6"/>
        <v>0</v>
      </c>
      <c r="F42" s="5">
        <f t="shared" si="6"/>
        <v>458000</v>
      </c>
    </row>
    <row r="43" spans="1:6" ht="27">
      <c r="A43" s="7" t="s">
        <v>64</v>
      </c>
      <c r="B43" s="4" t="s">
        <v>65</v>
      </c>
      <c r="C43" s="5">
        <f t="shared" si="6"/>
        <v>0</v>
      </c>
      <c r="D43" s="5">
        <v>0</v>
      </c>
      <c r="E43" s="5">
        <f t="shared" si="6"/>
        <v>0</v>
      </c>
      <c r="F43" s="5">
        <f t="shared" si="6"/>
        <v>0</v>
      </c>
    </row>
    <row r="44" spans="1:6" ht="14.25">
      <c r="A44" s="7" t="s">
        <v>66</v>
      </c>
      <c r="B44" s="4" t="s">
        <v>67</v>
      </c>
      <c r="C44" s="5">
        <f t="shared" si="6"/>
        <v>0</v>
      </c>
      <c r="D44" s="5">
        <v>0</v>
      </c>
      <c r="E44" s="5">
        <f t="shared" si="6"/>
        <v>0</v>
      </c>
      <c r="F44" s="5">
        <f t="shared" si="6"/>
        <v>0</v>
      </c>
    </row>
    <row r="45" spans="1:6" ht="14.25">
      <c r="A45" s="7" t="s">
        <v>68</v>
      </c>
      <c r="B45" s="4" t="s">
        <v>69</v>
      </c>
      <c r="C45" s="5">
        <f t="shared" si="6"/>
        <v>0</v>
      </c>
      <c r="D45" s="5">
        <v>1761000</v>
      </c>
      <c r="E45" s="5">
        <f t="shared" si="6"/>
        <v>0</v>
      </c>
      <c r="F45" s="5">
        <f t="shared" si="6"/>
        <v>1761000</v>
      </c>
    </row>
    <row r="46" spans="1:6" ht="27">
      <c r="A46" s="7" t="s">
        <v>70</v>
      </c>
      <c r="B46" s="4" t="s">
        <v>71</v>
      </c>
      <c r="C46" s="5">
        <f aca="true" t="shared" si="7" ref="C46:F47">C132</f>
        <v>0</v>
      </c>
      <c r="D46" s="5">
        <v>136875000</v>
      </c>
      <c r="E46" s="5">
        <f t="shared" si="7"/>
        <v>11606000</v>
      </c>
      <c r="F46" s="5">
        <f t="shared" si="7"/>
        <v>148481000</v>
      </c>
    </row>
    <row r="47" spans="1:6" ht="14.25">
      <c r="A47" s="7" t="s">
        <v>400</v>
      </c>
      <c r="B47" s="20">
        <v>431040</v>
      </c>
      <c r="C47" s="5">
        <f t="shared" si="7"/>
        <v>0</v>
      </c>
      <c r="D47" s="5">
        <v>33000</v>
      </c>
      <c r="E47" s="5">
        <f t="shared" si="7"/>
        <v>0</v>
      </c>
      <c r="F47" s="5">
        <f t="shared" si="7"/>
        <v>33000</v>
      </c>
    </row>
    <row r="48" spans="1:6" ht="14.25">
      <c r="A48" s="7" t="s">
        <v>72</v>
      </c>
      <c r="B48" s="4" t="s">
        <v>73</v>
      </c>
      <c r="C48" s="5">
        <f>C49</f>
        <v>0</v>
      </c>
      <c r="D48" s="5">
        <v>0</v>
      </c>
      <c r="E48" s="5">
        <f>E49</f>
        <v>0</v>
      </c>
      <c r="F48" s="5">
        <f>F49</f>
        <v>0</v>
      </c>
    </row>
    <row r="49" spans="1:6" ht="27">
      <c r="A49" s="7" t="s">
        <v>74</v>
      </c>
      <c r="B49" s="4" t="s">
        <v>75</v>
      </c>
      <c r="C49" s="5">
        <f>C176</f>
        <v>0</v>
      </c>
      <c r="D49" s="5">
        <v>0</v>
      </c>
      <c r="E49" s="5">
        <f>E176</f>
        <v>0</v>
      </c>
      <c r="F49" s="5">
        <f>F176</f>
        <v>0</v>
      </c>
    </row>
    <row r="50" spans="1:6" ht="39.75">
      <c r="A50" s="7" t="s">
        <v>374</v>
      </c>
      <c r="B50" s="4" t="s">
        <v>376</v>
      </c>
      <c r="C50" s="5">
        <f>C51</f>
        <v>0</v>
      </c>
      <c r="D50" s="5">
        <v>46066000</v>
      </c>
      <c r="E50" s="5">
        <f>E51</f>
        <v>-2500000</v>
      </c>
      <c r="F50" s="5">
        <f>F51</f>
        <v>43566000</v>
      </c>
    </row>
    <row r="51" spans="1:6" ht="27">
      <c r="A51" s="7" t="s">
        <v>375</v>
      </c>
      <c r="B51" s="4" t="s">
        <v>377</v>
      </c>
      <c r="C51" s="5">
        <f>C52+C54</f>
        <v>0</v>
      </c>
      <c r="D51" s="5">
        <v>46066000</v>
      </c>
      <c r="E51" s="5">
        <f>E52+E54+E53</f>
        <v>-2500000</v>
      </c>
      <c r="F51" s="5">
        <f>F52+F54+F53</f>
        <v>43566000</v>
      </c>
    </row>
    <row r="52" spans="1:6" ht="14.25">
      <c r="A52" s="7" t="s">
        <v>214</v>
      </c>
      <c r="B52" s="4" t="s">
        <v>378</v>
      </c>
      <c r="C52" s="5">
        <f>C179</f>
        <v>0</v>
      </c>
      <c r="D52" s="5">
        <v>44701000</v>
      </c>
      <c r="E52" s="5">
        <f aca="true" t="shared" si="8" ref="E52:F54">E179</f>
        <v>-2500000</v>
      </c>
      <c r="F52" s="5">
        <f t="shared" si="8"/>
        <v>42201000</v>
      </c>
    </row>
    <row r="53" spans="1:6" ht="14.25">
      <c r="A53" s="7" t="s">
        <v>391</v>
      </c>
      <c r="B53" s="4" t="s">
        <v>430</v>
      </c>
      <c r="C53" s="5"/>
      <c r="D53" s="5">
        <v>1340000</v>
      </c>
      <c r="E53" s="5">
        <f t="shared" si="8"/>
        <v>0</v>
      </c>
      <c r="F53" s="5">
        <f t="shared" si="8"/>
        <v>1340000</v>
      </c>
    </row>
    <row r="54" spans="1:6" ht="14.25">
      <c r="A54" s="7" t="s">
        <v>410</v>
      </c>
      <c r="B54" s="4" t="s">
        <v>420</v>
      </c>
      <c r="C54" s="5">
        <f>C181</f>
        <v>0</v>
      </c>
      <c r="D54" s="5">
        <v>25000</v>
      </c>
      <c r="E54" s="5">
        <f t="shared" si="8"/>
        <v>0</v>
      </c>
      <c r="F54" s="5">
        <f t="shared" si="8"/>
        <v>25000</v>
      </c>
    </row>
    <row r="55" spans="1:6" ht="27">
      <c r="A55" s="7" t="s">
        <v>76</v>
      </c>
      <c r="B55" s="4" t="s">
        <v>77</v>
      </c>
      <c r="C55" s="5">
        <f>C57+C71+C90+C69</f>
        <v>0</v>
      </c>
      <c r="D55" s="5">
        <v>484203000</v>
      </c>
      <c r="E55" s="5">
        <f>E57+E71+E90+E69</f>
        <v>38961000</v>
      </c>
      <c r="F55" s="5">
        <f>F57+F71+F90+F69</f>
        <v>523164000</v>
      </c>
    </row>
    <row r="56" spans="1:6" ht="14.25">
      <c r="A56" s="7" t="s">
        <v>114</v>
      </c>
      <c r="B56" s="4" t="s">
        <v>115</v>
      </c>
      <c r="C56" s="5">
        <f>C57</f>
        <v>0</v>
      </c>
      <c r="D56" s="5">
        <v>9156000</v>
      </c>
      <c r="E56" s="5">
        <f>E57</f>
        <v>0</v>
      </c>
      <c r="F56" s="5">
        <f>F57</f>
        <v>9156000</v>
      </c>
    </row>
    <row r="57" spans="1:6" ht="14.25">
      <c r="A57" s="7" t="s">
        <v>116</v>
      </c>
      <c r="B57" s="4" t="s">
        <v>117</v>
      </c>
      <c r="C57" s="5">
        <f>C58+C59+C60+C62</f>
        <v>0</v>
      </c>
      <c r="D57" s="5">
        <v>9156000</v>
      </c>
      <c r="E57" s="5">
        <f>E58+E59+E60+E62</f>
        <v>0</v>
      </c>
      <c r="F57" s="5">
        <f>F58+F59+F60+F62</f>
        <v>9156000</v>
      </c>
    </row>
    <row r="58" spans="1:6" ht="14.25">
      <c r="A58" s="7" t="s">
        <v>78</v>
      </c>
      <c r="B58" s="4" t="s">
        <v>79</v>
      </c>
      <c r="C58" s="5">
        <f aca="true" t="shared" si="9" ref="C58:F59">C137</f>
        <v>0</v>
      </c>
      <c r="D58" s="5">
        <v>8580000</v>
      </c>
      <c r="E58" s="5">
        <f t="shared" si="9"/>
        <v>0</v>
      </c>
      <c r="F58" s="5">
        <f t="shared" si="9"/>
        <v>8580000</v>
      </c>
    </row>
    <row r="59" spans="1:6" ht="27">
      <c r="A59" s="7" t="s">
        <v>80</v>
      </c>
      <c r="B59" s="4" t="s">
        <v>81</v>
      </c>
      <c r="C59" s="5">
        <f t="shared" si="9"/>
        <v>0</v>
      </c>
      <c r="D59" s="5">
        <v>300000</v>
      </c>
      <c r="E59" s="5">
        <f t="shared" si="9"/>
        <v>0</v>
      </c>
      <c r="F59" s="5">
        <f t="shared" si="9"/>
        <v>300000</v>
      </c>
    </row>
    <row r="60" spans="1:6" ht="27">
      <c r="A60" s="7" t="s">
        <v>82</v>
      </c>
      <c r="B60" s="4" t="s">
        <v>83</v>
      </c>
      <c r="C60" s="5">
        <f>C61</f>
        <v>0</v>
      </c>
      <c r="D60" s="5">
        <v>123000</v>
      </c>
      <c r="E60" s="5">
        <f>E61</f>
        <v>0</v>
      </c>
      <c r="F60" s="5">
        <f>F61</f>
        <v>123000</v>
      </c>
    </row>
    <row r="61" spans="1:6" ht="14.25">
      <c r="A61" s="7" t="s">
        <v>86</v>
      </c>
      <c r="B61" s="4" t="s">
        <v>87</v>
      </c>
      <c r="C61" s="5">
        <f>C140</f>
        <v>0</v>
      </c>
      <c r="D61" s="5">
        <v>123000</v>
      </c>
      <c r="E61" s="5">
        <f>E140</f>
        <v>0</v>
      </c>
      <c r="F61" s="5">
        <f>F140</f>
        <v>123000</v>
      </c>
    </row>
    <row r="62" spans="1:6" ht="14.25">
      <c r="A62" s="7" t="s">
        <v>88</v>
      </c>
      <c r="B62" s="4" t="s">
        <v>89</v>
      </c>
      <c r="C62" s="5">
        <f aca="true" t="shared" si="10" ref="C62:F64">C63</f>
        <v>0</v>
      </c>
      <c r="D62" s="5">
        <v>153000</v>
      </c>
      <c r="E62" s="5">
        <f t="shared" si="10"/>
        <v>0</v>
      </c>
      <c r="F62" s="5">
        <f t="shared" si="10"/>
        <v>153000</v>
      </c>
    </row>
    <row r="63" spans="1:6" ht="14.25">
      <c r="A63" s="7" t="s">
        <v>98</v>
      </c>
      <c r="B63" s="4" t="s">
        <v>99</v>
      </c>
      <c r="C63" s="5">
        <f t="shared" si="10"/>
        <v>0</v>
      </c>
      <c r="D63" s="5">
        <v>153000</v>
      </c>
      <c r="E63" s="5">
        <f t="shared" si="10"/>
        <v>0</v>
      </c>
      <c r="F63" s="5">
        <f t="shared" si="10"/>
        <v>153000</v>
      </c>
    </row>
    <row r="64" spans="1:6" ht="14.25">
      <c r="A64" s="7" t="s">
        <v>100</v>
      </c>
      <c r="B64" s="4" t="s">
        <v>101</v>
      </c>
      <c r="C64" s="5">
        <f t="shared" si="10"/>
        <v>0</v>
      </c>
      <c r="D64" s="5">
        <v>153000</v>
      </c>
      <c r="E64" s="5">
        <f t="shared" si="10"/>
        <v>0</v>
      </c>
      <c r="F64" s="5">
        <f t="shared" si="10"/>
        <v>153000</v>
      </c>
    </row>
    <row r="65" spans="1:6" ht="14.25">
      <c r="A65" s="7" t="s">
        <v>102</v>
      </c>
      <c r="B65" s="4" t="s">
        <v>103</v>
      </c>
      <c r="C65" s="5">
        <f>C66+C67</f>
        <v>0</v>
      </c>
      <c r="D65" s="5">
        <v>153000</v>
      </c>
      <c r="E65" s="5">
        <f>E66+E67</f>
        <v>0</v>
      </c>
      <c r="F65" s="5">
        <f>F66+F67</f>
        <v>153000</v>
      </c>
    </row>
    <row r="66" spans="1:6" ht="14.25">
      <c r="A66" s="7" t="s">
        <v>106</v>
      </c>
      <c r="B66" s="4" t="s">
        <v>107</v>
      </c>
      <c r="C66" s="5">
        <f aca="true" t="shared" si="11" ref="C66:F67">C189</f>
        <v>0</v>
      </c>
      <c r="D66" s="5">
        <v>150000</v>
      </c>
      <c r="E66" s="5">
        <f t="shared" si="11"/>
        <v>0</v>
      </c>
      <c r="F66" s="5">
        <f t="shared" si="11"/>
        <v>150000</v>
      </c>
    </row>
    <row r="67" spans="1:6" ht="14.25">
      <c r="A67" s="7" t="s">
        <v>110</v>
      </c>
      <c r="B67" s="4" t="s">
        <v>111</v>
      </c>
      <c r="C67" s="5">
        <f t="shared" si="11"/>
        <v>0</v>
      </c>
      <c r="D67" s="5">
        <v>3000</v>
      </c>
      <c r="E67" s="5">
        <f t="shared" si="11"/>
        <v>0</v>
      </c>
      <c r="F67" s="5">
        <f t="shared" si="11"/>
        <v>3000</v>
      </c>
    </row>
    <row r="68" spans="1:6" ht="14.25">
      <c r="A68" s="7" t="s">
        <v>118</v>
      </c>
      <c r="B68" s="4" t="s">
        <v>119</v>
      </c>
      <c r="C68" s="5">
        <f>C71+C90</f>
        <v>0</v>
      </c>
      <c r="D68" s="5">
        <v>475047000</v>
      </c>
      <c r="E68" s="5">
        <f>E71+E90</f>
        <v>38961000</v>
      </c>
      <c r="F68" s="5">
        <f>F71+F90</f>
        <v>514008000</v>
      </c>
    </row>
    <row r="69" spans="1:6" ht="14.25">
      <c r="A69" s="7" t="s">
        <v>371</v>
      </c>
      <c r="B69" s="20">
        <v>6510</v>
      </c>
      <c r="C69" s="5">
        <f>C70</f>
        <v>0</v>
      </c>
      <c r="D69" s="5">
        <v>0</v>
      </c>
      <c r="E69" s="5">
        <f>E70</f>
        <v>0</v>
      </c>
      <c r="F69" s="5">
        <f>F70</f>
        <v>0</v>
      </c>
    </row>
    <row r="70" spans="1:6" ht="27">
      <c r="A70" s="7" t="s">
        <v>80</v>
      </c>
      <c r="B70" s="20">
        <v>20</v>
      </c>
      <c r="C70" s="5">
        <f>C143</f>
        <v>0</v>
      </c>
      <c r="D70" s="5">
        <v>0</v>
      </c>
      <c r="E70" s="5">
        <f>E143</f>
        <v>0</v>
      </c>
      <c r="F70" s="5">
        <f>F143</f>
        <v>0</v>
      </c>
    </row>
    <row r="71" spans="1:6" ht="14.25">
      <c r="A71" s="7" t="s">
        <v>120</v>
      </c>
      <c r="B71" s="4" t="s">
        <v>121</v>
      </c>
      <c r="C71" s="5">
        <f>C72+C73+C77+C74</f>
        <v>0</v>
      </c>
      <c r="D71" s="5">
        <v>441117000</v>
      </c>
      <c r="E71" s="5">
        <f>E72+E73+E77+E74</f>
        <v>37426000</v>
      </c>
      <c r="F71" s="5">
        <f>F72+F73+F77+F74</f>
        <v>478543000</v>
      </c>
    </row>
    <row r="72" spans="1:6" ht="14.25">
      <c r="A72" s="7" t="s">
        <v>78</v>
      </c>
      <c r="B72" s="4" t="s">
        <v>79</v>
      </c>
      <c r="C72" s="5">
        <f aca="true" t="shared" si="12" ref="C72:F73">C145</f>
        <v>0</v>
      </c>
      <c r="D72" s="5">
        <v>285428000</v>
      </c>
      <c r="E72" s="5">
        <f t="shared" si="12"/>
        <v>25351000</v>
      </c>
      <c r="F72" s="5">
        <f t="shared" si="12"/>
        <v>310779000</v>
      </c>
    </row>
    <row r="73" spans="1:6" ht="27">
      <c r="A73" s="7" t="s">
        <v>80</v>
      </c>
      <c r="B73" s="4" t="s">
        <v>81</v>
      </c>
      <c r="C73" s="5">
        <f t="shared" si="12"/>
        <v>0</v>
      </c>
      <c r="D73" s="5">
        <v>96230000</v>
      </c>
      <c r="E73" s="5">
        <f t="shared" si="12"/>
        <v>11955000</v>
      </c>
      <c r="F73" s="5">
        <f t="shared" si="12"/>
        <v>108185000</v>
      </c>
    </row>
    <row r="74" spans="1:6" ht="27">
      <c r="A74" s="7" t="s">
        <v>82</v>
      </c>
      <c r="B74" s="4" t="s">
        <v>83</v>
      </c>
      <c r="C74" s="5">
        <f>C75+C76</f>
        <v>0</v>
      </c>
      <c r="D74" s="5">
        <v>2203000</v>
      </c>
      <c r="E74" s="5">
        <f>E75+E76</f>
        <v>22000</v>
      </c>
      <c r="F74" s="5">
        <f>F75+F76</f>
        <v>2225000</v>
      </c>
    </row>
    <row r="75" spans="1:6" ht="14.25">
      <c r="A75" s="7" t="s">
        <v>84</v>
      </c>
      <c r="B75" s="4" t="s">
        <v>85</v>
      </c>
      <c r="C75" s="5">
        <f aca="true" t="shared" si="13" ref="C75:F76">C148</f>
        <v>0</v>
      </c>
      <c r="D75" s="5">
        <v>0</v>
      </c>
      <c r="E75" s="5">
        <f t="shared" si="13"/>
        <v>0</v>
      </c>
      <c r="F75" s="5">
        <f t="shared" si="13"/>
        <v>0</v>
      </c>
    </row>
    <row r="76" spans="1:6" ht="14.25">
      <c r="A76" s="7" t="s">
        <v>86</v>
      </c>
      <c r="B76" s="4" t="s">
        <v>87</v>
      </c>
      <c r="C76" s="5">
        <f t="shared" si="13"/>
        <v>0</v>
      </c>
      <c r="D76" s="5">
        <v>2203000</v>
      </c>
      <c r="E76" s="5">
        <f t="shared" si="13"/>
        <v>22000</v>
      </c>
      <c r="F76" s="5">
        <f t="shared" si="13"/>
        <v>2225000</v>
      </c>
    </row>
    <row r="77" spans="1:6" ht="14.25">
      <c r="A77" s="7" t="s">
        <v>88</v>
      </c>
      <c r="B77" s="4" t="s">
        <v>89</v>
      </c>
      <c r="C77" s="5">
        <f>C78+C82</f>
        <v>0</v>
      </c>
      <c r="D77" s="5">
        <v>57256000</v>
      </c>
      <c r="E77" s="5">
        <f>E78+E82</f>
        <v>98000</v>
      </c>
      <c r="F77" s="5">
        <f>F78+F82</f>
        <v>57354000</v>
      </c>
    </row>
    <row r="78" spans="1:6" ht="27">
      <c r="A78" s="7" t="s">
        <v>90</v>
      </c>
      <c r="B78" s="4" t="s">
        <v>91</v>
      </c>
      <c r="C78" s="5">
        <f>C79</f>
        <v>0</v>
      </c>
      <c r="D78" s="5">
        <v>46066000</v>
      </c>
      <c r="E78" s="5">
        <f>E79</f>
        <v>0</v>
      </c>
      <c r="F78" s="5">
        <f>F79</f>
        <v>46066000</v>
      </c>
    </row>
    <row r="79" spans="1:6" ht="14.25">
      <c r="A79" s="7" t="s">
        <v>92</v>
      </c>
      <c r="B79" s="4" t="s">
        <v>93</v>
      </c>
      <c r="C79" s="5">
        <f>C80+C81</f>
        <v>0</v>
      </c>
      <c r="D79" s="5">
        <v>46066000</v>
      </c>
      <c r="E79" s="5">
        <f>E80+E81</f>
        <v>0</v>
      </c>
      <c r="F79" s="5">
        <f>F80+F81</f>
        <v>46066000</v>
      </c>
    </row>
    <row r="80" spans="1:6" ht="14.25">
      <c r="A80" s="7" t="s">
        <v>94</v>
      </c>
      <c r="B80" s="4" t="s">
        <v>95</v>
      </c>
      <c r="C80" s="5">
        <f aca="true" t="shared" si="14" ref="C80:F81">C196</f>
        <v>0</v>
      </c>
      <c r="D80" s="5">
        <v>0</v>
      </c>
      <c r="E80" s="5">
        <f t="shared" si="14"/>
        <v>2500000</v>
      </c>
      <c r="F80" s="5">
        <f t="shared" si="14"/>
        <v>2500000</v>
      </c>
    </row>
    <row r="81" spans="1:6" ht="14.25">
      <c r="A81" s="7" t="s">
        <v>96</v>
      </c>
      <c r="B81" s="4" t="s">
        <v>97</v>
      </c>
      <c r="C81" s="5">
        <f t="shared" si="14"/>
        <v>0</v>
      </c>
      <c r="D81" s="5">
        <v>46066000</v>
      </c>
      <c r="E81" s="5">
        <f t="shared" si="14"/>
        <v>-2500000</v>
      </c>
      <c r="F81" s="5">
        <f t="shared" si="14"/>
        <v>43566000</v>
      </c>
    </row>
    <row r="82" spans="1:6" ht="14.25">
      <c r="A82" s="7" t="s">
        <v>98</v>
      </c>
      <c r="B82" s="4" t="s">
        <v>99</v>
      </c>
      <c r="C82" s="5">
        <f>C83</f>
        <v>0</v>
      </c>
      <c r="D82" s="5">
        <v>11190000</v>
      </c>
      <c r="E82" s="5">
        <f>E83</f>
        <v>98000</v>
      </c>
      <c r="F82" s="5">
        <f>F83</f>
        <v>11288000</v>
      </c>
    </row>
    <row r="83" spans="1:6" ht="14.25">
      <c r="A83" s="7" t="s">
        <v>100</v>
      </c>
      <c r="B83" s="4" t="s">
        <v>101</v>
      </c>
      <c r="C83" s="5">
        <f>C84+C89</f>
        <v>0</v>
      </c>
      <c r="D83" s="5">
        <v>11190000</v>
      </c>
      <c r="E83" s="5">
        <f>E84+E89</f>
        <v>98000</v>
      </c>
      <c r="F83" s="5">
        <f>F84+F89</f>
        <v>11288000</v>
      </c>
    </row>
    <row r="84" spans="1:6" ht="14.25">
      <c r="A84" s="7" t="s">
        <v>102</v>
      </c>
      <c r="B84" s="4" t="s">
        <v>103</v>
      </c>
      <c r="C84" s="5">
        <f>C85+C86+C88+C87</f>
        <v>0</v>
      </c>
      <c r="D84" s="5">
        <v>10210000</v>
      </c>
      <c r="E84" s="5">
        <f>E85+E86+E88+E87</f>
        <v>98000</v>
      </c>
      <c r="F84" s="5">
        <f>F85+F86+F88+F87</f>
        <v>10308000</v>
      </c>
    </row>
    <row r="85" spans="1:6" ht="14.25">
      <c r="A85" s="7" t="s">
        <v>104</v>
      </c>
      <c r="B85" s="4" t="s">
        <v>105</v>
      </c>
      <c r="C85" s="5">
        <f aca="true" t="shared" si="15" ref="C85:F89">C201</f>
        <v>0</v>
      </c>
      <c r="D85" s="5">
        <v>2427000</v>
      </c>
      <c r="E85" s="5">
        <f t="shared" si="15"/>
        <v>-30000</v>
      </c>
      <c r="F85" s="5">
        <f t="shared" si="15"/>
        <v>2397000</v>
      </c>
    </row>
    <row r="86" spans="1:6" ht="14.25">
      <c r="A86" s="7" t="s">
        <v>106</v>
      </c>
      <c r="B86" s="4" t="s">
        <v>107</v>
      </c>
      <c r="C86" s="5">
        <f t="shared" si="15"/>
        <v>0</v>
      </c>
      <c r="D86" s="5">
        <v>5688000</v>
      </c>
      <c r="E86" s="5">
        <f t="shared" si="15"/>
        <v>79000</v>
      </c>
      <c r="F86" s="5">
        <f t="shared" si="15"/>
        <v>5767000</v>
      </c>
    </row>
    <row r="87" spans="1:6" ht="14.25">
      <c r="A87" s="7" t="s">
        <v>108</v>
      </c>
      <c r="B87" s="4" t="s">
        <v>109</v>
      </c>
      <c r="C87" s="5">
        <f t="shared" si="15"/>
        <v>0</v>
      </c>
      <c r="D87" s="5">
        <v>480000</v>
      </c>
      <c r="E87" s="5">
        <f t="shared" si="15"/>
        <v>50000</v>
      </c>
      <c r="F87" s="5">
        <f t="shared" si="15"/>
        <v>530000</v>
      </c>
    </row>
    <row r="88" spans="1:6" ht="14.25">
      <c r="A88" s="7" t="s">
        <v>110</v>
      </c>
      <c r="B88" s="4" t="s">
        <v>111</v>
      </c>
      <c r="C88" s="5">
        <f t="shared" si="15"/>
        <v>0</v>
      </c>
      <c r="D88" s="5">
        <v>1615000</v>
      </c>
      <c r="E88" s="5">
        <f t="shared" si="15"/>
        <v>-1000</v>
      </c>
      <c r="F88" s="5">
        <f t="shared" si="15"/>
        <v>1614000</v>
      </c>
    </row>
    <row r="89" spans="1:6" ht="14.25">
      <c r="A89" s="7" t="s">
        <v>112</v>
      </c>
      <c r="B89" s="4" t="s">
        <v>113</v>
      </c>
      <c r="C89" s="5">
        <f t="shared" si="15"/>
        <v>0</v>
      </c>
      <c r="D89" s="5">
        <v>980000</v>
      </c>
      <c r="E89" s="5">
        <f t="shared" si="15"/>
        <v>0</v>
      </c>
      <c r="F89" s="5">
        <f t="shared" si="15"/>
        <v>980000</v>
      </c>
    </row>
    <row r="90" spans="1:6" ht="14.25">
      <c r="A90" s="7" t="s">
        <v>122</v>
      </c>
      <c r="B90" s="4" t="s">
        <v>123</v>
      </c>
      <c r="C90" s="5">
        <f>C91+C92+C93+C95</f>
        <v>0</v>
      </c>
      <c r="D90" s="5">
        <v>33930000</v>
      </c>
      <c r="E90" s="5">
        <f>E91+E92+E93+E95</f>
        <v>1535000</v>
      </c>
      <c r="F90" s="5">
        <f>F91+F92+F93+F95</f>
        <v>35465000</v>
      </c>
    </row>
    <row r="91" spans="1:6" ht="14.25">
      <c r="A91" s="7" t="s">
        <v>78</v>
      </c>
      <c r="B91" s="4" t="s">
        <v>79</v>
      </c>
      <c r="C91" s="5">
        <f aca="true" t="shared" si="16" ref="C91:F92">C151</f>
        <v>0</v>
      </c>
      <c r="D91" s="5">
        <v>28081000</v>
      </c>
      <c r="E91" s="5">
        <f t="shared" si="16"/>
        <v>1577000</v>
      </c>
      <c r="F91" s="5">
        <f t="shared" si="16"/>
        <v>29658000</v>
      </c>
    </row>
    <row r="92" spans="1:6" ht="27">
      <c r="A92" s="7" t="s">
        <v>80</v>
      </c>
      <c r="B92" s="4" t="s">
        <v>81</v>
      </c>
      <c r="C92" s="5">
        <f t="shared" si="16"/>
        <v>0</v>
      </c>
      <c r="D92" s="5">
        <v>3891000</v>
      </c>
      <c r="E92" s="5">
        <f t="shared" si="16"/>
        <v>-7000</v>
      </c>
      <c r="F92" s="5">
        <f t="shared" si="16"/>
        <v>3884000</v>
      </c>
    </row>
    <row r="93" spans="1:6" ht="27">
      <c r="A93" s="7" t="s">
        <v>82</v>
      </c>
      <c r="B93" s="4" t="s">
        <v>83</v>
      </c>
      <c r="C93" s="5">
        <f>C94</f>
        <v>0</v>
      </c>
      <c r="D93" s="5">
        <v>350000</v>
      </c>
      <c r="E93" s="5">
        <f>E94</f>
        <v>-35000</v>
      </c>
      <c r="F93" s="5">
        <f>F94</f>
        <v>315000</v>
      </c>
    </row>
    <row r="94" spans="1:6" ht="14.25">
      <c r="A94" s="7" t="s">
        <v>86</v>
      </c>
      <c r="B94" s="4" t="s">
        <v>87</v>
      </c>
      <c r="C94" s="5">
        <f>C154</f>
        <v>0</v>
      </c>
      <c r="D94" s="5">
        <v>350000</v>
      </c>
      <c r="E94" s="5">
        <f>E154</f>
        <v>-35000</v>
      </c>
      <c r="F94" s="5">
        <f>F154</f>
        <v>315000</v>
      </c>
    </row>
    <row r="95" spans="1:6" ht="14.25">
      <c r="A95" s="7" t="s">
        <v>88</v>
      </c>
      <c r="B95" s="4" t="s">
        <v>89</v>
      </c>
      <c r="C95" s="5">
        <f aca="true" t="shared" si="17" ref="C95:F98">C96</f>
        <v>0</v>
      </c>
      <c r="D95" s="5">
        <v>1608000</v>
      </c>
      <c r="E95" s="5">
        <f t="shared" si="17"/>
        <v>0</v>
      </c>
      <c r="F95" s="5">
        <f t="shared" si="17"/>
        <v>1608000</v>
      </c>
    </row>
    <row r="96" spans="1:6" ht="14.25">
      <c r="A96" s="7" t="s">
        <v>98</v>
      </c>
      <c r="B96" s="4" t="s">
        <v>99</v>
      </c>
      <c r="C96" s="5">
        <f t="shared" si="17"/>
        <v>0</v>
      </c>
      <c r="D96" s="5">
        <v>1608000</v>
      </c>
      <c r="E96" s="5">
        <f t="shared" si="17"/>
        <v>0</v>
      </c>
      <c r="F96" s="5">
        <f t="shared" si="17"/>
        <v>1608000</v>
      </c>
    </row>
    <row r="97" spans="1:6" ht="14.25">
      <c r="A97" s="7" t="s">
        <v>100</v>
      </c>
      <c r="B97" s="4" t="s">
        <v>101</v>
      </c>
      <c r="C97" s="5">
        <f t="shared" si="17"/>
        <v>0</v>
      </c>
      <c r="D97" s="5">
        <v>1608000</v>
      </c>
      <c r="E97" s="5">
        <f t="shared" si="17"/>
        <v>0</v>
      </c>
      <c r="F97" s="5">
        <f t="shared" si="17"/>
        <v>1608000</v>
      </c>
    </row>
    <row r="98" spans="1:6" ht="14.25">
      <c r="A98" s="7" t="s">
        <v>102</v>
      </c>
      <c r="B98" s="4" t="s">
        <v>103</v>
      </c>
      <c r="C98" s="5">
        <f t="shared" si="17"/>
        <v>0</v>
      </c>
      <c r="D98" s="5">
        <v>1608000</v>
      </c>
      <c r="E98" s="5">
        <f t="shared" si="17"/>
        <v>0</v>
      </c>
      <c r="F98" s="5">
        <f t="shared" si="17"/>
        <v>1608000</v>
      </c>
    </row>
    <row r="99" spans="1:6" ht="14.25">
      <c r="A99" s="7" t="s">
        <v>110</v>
      </c>
      <c r="B99" s="4" t="s">
        <v>111</v>
      </c>
      <c r="C99" s="5">
        <f>C211</f>
        <v>0</v>
      </c>
      <c r="D99" s="5">
        <v>1608000</v>
      </c>
      <c r="E99" s="5">
        <f>E211</f>
        <v>0</v>
      </c>
      <c r="F99" s="5">
        <f>F211</f>
        <v>1608000</v>
      </c>
    </row>
    <row r="100" spans="1:6" ht="14.25">
      <c r="A100" s="7" t="s">
        <v>124</v>
      </c>
      <c r="B100" s="4" t="s">
        <v>4</v>
      </c>
      <c r="C100" s="5">
        <f>C101+C124</f>
        <v>0</v>
      </c>
      <c r="D100" s="5">
        <v>425186000</v>
      </c>
      <c r="E100" s="5">
        <f>E101+E124</f>
        <v>38863000</v>
      </c>
      <c r="F100" s="5">
        <f>F101+F124</f>
        <v>464049000</v>
      </c>
    </row>
    <row r="101" spans="1:7" ht="14.25">
      <c r="A101" s="7" t="s">
        <v>5</v>
      </c>
      <c r="B101" s="4" t="s">
        <v>6</v>
      </c>
      <c r="C101" s="5">
        <f>C102</f>
        <v>0</v>
      </c>
      <c r="D101" s="5">
        <v>246422000</v>
      </c>
      <c r="E101" s="5">
        <f>E102</f>
        <v>25592000</v>
      </c>
      <c r="F101" s="5">
        <f>F102</f>
        <v>272014000</v>
      </c>
      <c r="G101" s="9"/>
    </row>
    <row r="102" spans="1:6" ht="14.25">
      <c r="A102" s="7" t="s">
        <v>7</v>
      </c>
      <c r="B102" s="4" t="s">
        <v>8</v>
      </c>
      <c r="C102" s="5">
        <f>C103+C108</f>
        <v>0</v>
      </c>
      <c r="D102" s="5">
        <v>246422000</v>
      </c>
      <c r="E102" s="5">
        <f>E103+E108</f>
        <v>25592000</v>
      </c>
      <c r="F102" s="5">
        <f>F103+F108</f>
        <v>272014000</v>
      </c>
    </row>
    <row r="103" spans="1:6" ht="14.25">
      <c r="A103" s="7" t="s">
        <v>9</v>
      </c>
      <c r="B103" s="4" t="s">
        <v>10</v>
      </c>
      <c r="C103" s="5">
        <f aca="true" t="shared" si="18" ref="C103:F105">C104</f>
        <v>0</v>
      </c>
      <c r="D103" s="5">
        <v>0</v>
      </c>
      <c r="E103" s="5">
        <f t="shared" si="18"/>
        <v>0</v>
      </c>
      <c r="F103" s="5">
        <f t="shared" si="18"/>
        <v>0</v>
      </c>
    </row>
    <row r="104" spans="1:6" ht="14.25">
      <c r="A104" s="7" t="s">
        <v>11</v>
      </c>
      <c r="B104" s="4" t="s">
        <v>12</v>
      </c>
      <c r="C104" s="5">
        <f>C105+C107</f>
        <v>0</v>
      </c>
      <c r="D104" s="5">
        <v>0</v>
      </c>
      <c r="E104" s="5">
        <f>E105+E107</f>
        <v>0</v>
      </c>
      <c r="F104" s="5">
        <f>F105+F107</f>
        <v>0</v>
      </c>
    </row>
    <row r="105" spans="1:6" ht="14.25">
      <c r="A105" s="7" t="s">
        <v>13</v>
      </c>
      <c r="B105" s="4" t="s">
        <v>14</v>
      </c>
      <c r="C105" s="5">
        <f t="shared" si="18"/>
        <v>0</v>
      </c>
      <c r="D105" s="5">
        <v>0</v>
      </c>
      <c r="E105" s="5">
        <f t="shared" si="18"/>
        <v>0</v>
      </c>
      <c r="F105" s="5">
        <f t="shared" si="18"/>
        <v>0</v>
      </c>
    </row>
    <row r="106" spans="1:6" ht="14.25">
      <c r="A106" s="7" t="s">
        <v>15</v>
      </c>
      <c r="B106" s="4" t="s">
        <v>16</v>
      </c>
      <c r="C106" s="5"/>
      <c r="D106" s="5"/>
      <c r="E106" s="5"/>
      <c r="F106" s="5"/>
    </row>
    <row r="107" spans="1:6" ht="14.25">
      <c r="A107" s="7" t="s">
        <v>421</v>
      </c>
      <c r="B107" s="4" t="s">
        <v>422</v>
      </c>
      <c r="C107" s="5"/>
      <c r="D107" s="5">
        <v>0</v>
      </c>
      <c r="E107" s="5"/>
      <c r="F107" s="5">
        <f>D107+E107</f>
        <v>0</v>
      </c>
    </row>
    <row r="108" spans="1:6" ht="14.25">
      <c r="A108" s="7" t="s">
        <v>17</v>
      </c>
      <c r="B108" s="4" t="s">
        <v>18</v>
      </c>
      <c r="C108" s="5">
        <f>C109+C120+C118</f>
        <v>0</v>
      </c>
      <c r="D108" s="5">
        <v>246422000</v>
      </c>
      <c r="E108" s="5">
        <f>E109+E120+E118</f>
        <v>25592000</v>
      </c>
      <c r="F108" s="5">
        <f>F109+F120+F118</f>
        <v>272014000</v>
      </c>
    </row>
    <row r="109" spans="1:6" ht="39.75">
      <c r="A109" s="7" t="s">
        <v>125</v>
      </c>
      <c r="B109" s="4" t="s">
        <v>20</v>
      </c>
      <c r="C109" s="5">
        <f>C110+C112+C113+C114+C115+C111</f>
        <v>0</v>
      </c>
      <c r="D109" s="5">
        <v>249591000</v>
      </c>
      <c r="E109" s="5">
        <f>E110+E112+E113+E114+E115+E111</f>
        <v>25690000</v>
      </c>
      <c r="F109" s="5">
        <f>F110+F112+F113+F114+F115+F111</f>
        <v>275281000</v>
      </c>
    </row>
    <row r="110" spans="1:6" ht="14.25">
      <c r="A110" s="7" t="s">
        <v>21</v>
      </c>
      <c r="B110" s="4" t="s">
        <v>22</v>
      </c>
      <c r="C110" s="5"/>
      <c r="D110" s="5">
        <v>2053000</v>
      </c>
      <c r="E110" s="5">
        <f>98000+100000</f>
        <v>198000</v>
      </c>
      <c r="F110" s="5">
        <f>D110+E110</f>
        <v>2251000</v>
      </c>
    </row>
    <row r="111" spans="1:6" ht="14.25">
      <c r="A111" s="7" t="s">
        <v>372</v>
      </c>
      <c r="B111" s="4" t="s">
        <v>373</v>
      </c>
      <c r="C111" s="5"/>
      <c r="D111" s="5"/>
      <c r="E111" s="5"/>
      <c r="F111" s="5"/>
    </row>
    <row r="112" spans="1:6" ht="14.25">
      <c r="A112" s="7" t="s">
        <v>23</v>
      </c>
      <c r="B112" s="4" t="s">
        <v>24</v>
      </c>
      <c r="C112" s="5"/>
      <c r="D112" s="5">
        <v>63000</v>
      </c>
      <c r="E112" s="5"/>
      <c r="F112" s="5">
        <f>D112+E112</f>
        <v>63000</v>
      </c>
    </row>
    <row r="113" spans="1:6" ht="14.25">
      <c r="A113" s="7" t="s">
        <v>25</v>
      </c>
      <c r="B113" s="4" t="s">
        <v>26</v>
      </c>
      <c r="C113" s="5"/>
      <c r="D113" s="5">
        <v>187813000</v>
      </c>
      <c r="E113" s="5">
        <f>1238000+7932000</f>
        <v>9170000</v>
      </c>
      <c r="F113" s="5">
        <f>D113+E113</f>
        <v>196983000</v>
      </c>
    </row>
    <row r="114" spans="1:6" ht="27">
      <c r="A114" s="7" t="s">
        <v>27</v>
      </c>
      <c r="B114" s="4" t="s">
        <v>28</v>
      </c>
      <c r="C114" s="5"/>
      <c r="D114" s="5">
        <v>57720000</v>
      </c>
      <c r="E114" s="5">
        <v>16452000</v>
      </c>
      <c r="F114" s="5">
        <f>D114+E114</f>
        <v>74172000</v>
      </c>
    </row>
    <row r="115" spans="1:6" ht="14.25">
      <c r="A115" s="7" t="s">
        <v>29</v>
      </c>
      <c r="B115" s="4" t="s">
        <v>30</v>
      </c>
      <c r="C115" s="5"/>
      <c r="D115" s="5">
        <v>1942000</v>
      </c>
      <c r="E115" s="5">
        <v>-130000</v>
      </c>
      <c r="F115" s="5">
        <f>D115+E115</f>
        <v>1812000</v>
      </c>
    </row>
    <row r="116" spans="1:6" ht="14.25">
      <c r="A116" s="7" t="s">
        <v>404</v>
      </c>
      <c r="B116" s="4" t="s">
        <v>406</v>
      </c>
      <c r="C116" s="5"/>
      <c r="D116" s="5"/>
      <c r="E116" s="5"/>
      <c r="F116" s="5"/>
    </row>
    <row r="117" spans="1:6" ht="14.25">
      <c r="A117" s="7" t="s">
        <v>405</v>
      </c>
      <c r="B117" s="4" t="s">
        <v>407</v>
      </c>
      <c r="C117" s="5"/>
      <c r="D117" s="5"/>
      <c r="E117" s="5"/>
      <c r="F117" s="5"/>
    </row>
    <row r="118" spans="1:6" ht="14.25">
      <c r="A118" s="7" t="s">
        <v>394</v>
      </c>
      <c r="B118" s="4" t="s">
        <v>395</v>
      </c>
      <c r="C118" s="5">
        <f>C119</f>
        <v>0</v>
      </c>
      <c r="D118" s="5">
        <v>0</v>
      </c>
      <c r="E118" s="5">
        <f>E119</f>
        <v>0</v>
      </c>
      <c r="F118" s="5">
        <f>F119</f>
        <v>0</v>
      </c>
    </row>
    <row r="119" spans="1:6" ht="14.25">
      <c r="A119" s="7" t="s">
        <v>193</v>
      </c>
      <c r="B119" s="4" t="s">
        <v>396</v>
      </c>
      <c r="C119" s="5"/>
      <c r="D119" s="5"/>
      <c r="E119" s="5"/>
      <c r="F119" s="5"/>
    </row>
    <row r="120" spans="1:6" ht="14.25">
      <c r="A120" s="7" t="s">
        <v>126</v>
      </c>
      <c r="B120" s="4" t="s">
        <v>32</v>
      </c>
      <c r="C120" s="5">
        <f>C121+C122+C123</f>
        <v>0</v>
      </c>
      <c r="D120" s="5">
        <v>-3169000</v>
      </c>
      <c r="E120" s="5">
        <f>E121+E122+E123</f>
        <v>-98000</v>
      </c>
      <c r="F120" s="5">
        <f>F121+F122+F123</f>
        <v>-3267000</v>
      </c>
    </row>
    <row r="121" spans="1:6" ht="14.25">
      <c r="A121" s="7" t="s">
        <v>33</v>
      </c>
      <c r="B121" s="4" t="s">
        <v>34</v>
      </c>
      <c r="C121" s="5"/>
      <c r="D121" s="5">
        <v>15000</v>
      </c>
      <c r="E121" s="5"/>
      <c r="F121" s="5">
        <f>D121+E121</f>
        <v>15000</v>
      </c>
    </row>
    <row r="122" spans="1:6" ht="27">
      <c r="A122" s="7" t="s">
        <v>127</v>
      </c>
      <c r="B122" s="4" t="s">
        <v>36</v>
      </c>
      <c r="C122" s="5"/>
      <c r="D122" s="5">
        <v>-3209000</v>
      </c>
      <c r="E122" s="5">
        <v>-98000</v>
      </c>
      <c r="F122" s="5">
        <f>D122+E122</f>
        <v>-3307000</v>
      </c>
    </row>
    <row r="123" spans="1:6" ht="14.25">
      <c r="A123" s="7" t="s">
        <v>39</v>
      </c>
      <c r="B123" s="4" t="s">
        <v>40</v>
      </c>
      <c r="C123" s="5"/>
      <c r="D123" s="5">
        <v>25000</v>
      </c>
      <c r="E123" s="5"/>
      <c r="F123" s="5">
        <f>D123+E123</f>
        <v>25000</v>
      </c>
    </row>
    <row r="124" spans="1:6" ht="14.25">
      <c r="A124" s="7" t="s">
        <v>47</v>
      </c>
      <c r="B124" s="4" t="s">
        <v>48</v>
      </c>
      <c r="C124" s="5">
        <f>C125</f>
        <v>0</v>
      </c>
      <c r="D124" s="5">
        <v>178764000</v>
      </c>
      <c r="E124" s="5">
        <f>E125</f>
        <v>13271000</v>
      </c>
      <c r="F124" s="5">
        <f>F125</f>
        <v>192035000</v>
      </c>
    </row>
    <row r="125" spans="1:7" ht="14.25">
      <c r="A125" s="7" t="s">
        <v>49</v>
      </c>
      <c r="B125" s="4" t="s">
        <v>50</v>
      </c>
      <c r="C125" s="5">
        <f>C129+C126</f>
        <v>0</v>
      </c>
      <c r="D125" s="5">
        <v>178764000</v>
      </c>
      <c r="E125" s="5">
        <f>E129+E126</f>
        <v>13271000</v>
      </c>
      <c r="F125" s="5">
        <f>F129+F126</f>
        <v>192035000</v>
      </c>
      <c r="G125" s="9"/>
    </row>
    <row r="126" spans="1:6" ht="14.25">
      <c r="A126" s="7" t="s">
        <v>51</v>
      </c>
      <c r="B126" s="4" t="s">
        <v>52</v>
      </c>
      <c r="C126" s="5">
        <f>C128</f>
        <v>0</v>
      </c>
      <c r="D126" s="5">
        <v>3000</v>
      </c>
      <c r="E126" s="5">
        <f>E128+E127</f>
        <v>0</v>
      </c>
      <c r="F126" s="5">
        <f>F128+F127</f>
        <v>3000</v>
      </c>
    </row>
    <row r="127" spans="1:6" ht="39.75">
      <c r="A127" s="7" t="s">
        <v>438</v>
      </c>
      <c r="B127" s="20">
        <v>421070</v>
      </c>
      <c r="C127" s="5"/>
      <c r="D127" s="5"/>
      <c r="E127" s="5"/>
      <c r="F127" s="5"/>
    </row>
    <row r="128" spans="1:6" ht="14.25">
      <c r="A128" s="7" t="s">
        <v>400</v>
      </c>
      <c r="B128" s="20">
        <v>421082</v>
      </c>
      <c r="C128" s="5"/>
      <c r="D128" s="5">
        <v>3000</v>
      </c>
      <c r="E128" s="5"/>
      <c r="F128" s="5">
        <f>D128+E128</f>
        <v>3000</v>
      </c>
    </row>
    <row r="129" spans="1:7" ht="14.25">
      <c r="A129" s="7" t="s">
        <v>128</v>
      </c>
      <c r="B129" s="4" t="s">
        <v>55</v>
      </c>
      <c r="C129" s="5">
        <f>C130+C131+C132+C133</f>
        <v>0</v>
      </c>
      <c r="D129" s="5">
        <v>178761000</v>
      </c>
      <c r="E129" s="5">
        <f>E130+E131+E132+E133</f>
        <v>13271000</v>
      </c>
      <c r="F129" s="5">
        <f>F130+F131+F132+F133</f>
        <v>192032000</v>
      </c>
      <c r="G129" s="9"/>
    </row>
    <row r="130" spans="1:6" ht="14.25">
      <c r="A130" s="7" t="s">
        <v>56</v>
      </c>
      <c r="B130" s="4" t="s">
        <v>57</v>
      </c>
      <c r="C130" s="5"/>
      <c r="D130" s="5">
        <v>39353000</v>
      </c>
      <c r="E130" s="5">
        <v>1665000</v>
      </c>
      <c r="F130" s="5">
        <f>D130+E130</f>
        <v>41018000</v>
      </c>
    </row>
    <row r="131" spans="1:6" ht="14.25">
      <c r="A131" s="7" t="s">
        <v>58</v>
      </c>
      <c r="B131" s="4" t="s">
        <v>59</v>
      </c>
      <c r="C131" s="5"/>
      <c r="D131" s="5">
        <v>2500000</v>
      </c>
      <c r="E131" s="5"/>
      <c r="F131" s="5">
        <f>D131+E131</f>
        <v>2500000</v>
      </c>
    </row>
    <row r="132" spans="1:6" ht="27">
      <c r="A132" s="7" t="s">
        <v>70</v>
      </c>
      <c r="B132" s="4" t="s">
        <v>71</v>
      </c>
      <c r="C132" s="5"/>
      <c r="D132" s="5">
        <v>136875000</v>
      </c>
      <c r="E132" s="5">
        <f>4583000+7023000</f>
        <v>11606000</v>
      </c>
      <c r="F132" s="5">
        <f>D132+E132</f>
        <v>148481000</v>
      </c>
    </row>
    <row r="133" spans="1:6" ht="14.25">
      <c r="A133" s="7" t="s">
        <v>400</v>
      </c>
      <c r="B133" s="20">
        <v>431040</v>
      </c>
      <c r="C133" s="5"/>
      <c r="D133" s="5">
        <v>33000</v>
      </c>
      <c r="E133" s="5"/>
      <c r="F133" s="5">
        <f>D133+E133</f>
        <v>33000</v>
      </c>
    </row>
    <row r="134" spans="1:6" ht="27">
      <c r="A134" s="7" t="s">
        <v>129</v>
      </c>
      <c r="B134" s="4" t="s">
        <v>77</v>
      </c>
      <c r="C134" s="5">
        <f>C136+C144+C150+C142</f>
        <v>0</v>
      </c>
      <c r="D134" s="5">
        <v>425186000</v>
      </c>
      <c r="E134" s="5">
        <f>E136+E144+E150+E142</f>
        <v>38863000</v>
      </c>
      <c r="F134" s="5">
        <f>F136+F144+F150+F142</f>
        <v>464049000</v>
      </c>
    </row>
    <row r="135" spans="1:6" ht="14.25">
      <c r="A135" s="7" t="s">
        <v>130</v>
      </c>
      <c r="B135" s="4" t="s">
        <v>115</v>
      </c>
      <c r="C135" s="5">
        <f>C136</f>
        <v>0</v>
      </c>
      <c r="D135" s="5">
        <v>9003000</v>
      </c>
      <c r="E135" s="5">
        <f>E136</f>
        <v>0</v>
      </c>
      <c r="F135" s="5">
        <f>F136</f>
        <v>9003000</v>
      </c>
    </row>
    <row r="136" spans="1:6" ht="14.25">
      <c r="A136" s="7" t="s">
        <v>116</v>
      </c>
      <c r="B136" s="4" t="s">
        <v>117</v>
      </c>
      <c r="C136" s="5">
        <f>C137+C138+C139</f>
        <v>0</v>
      </c>
      <c r="D136" s="5">
        <v>9003000</v>
      </c>
      <c r="E136" s="5">
        <f>E137+E138+E139</f>
        <v>0</v>
      </c>
      <c r="F136" s="5">
        <f>F137+F138+F139</f>
        <v>9003000</v>
      </c>
    </row>
    <row r="137" spans="1:6" ht="14.25">
      <c r="A137" s="7" t="s">
        <v>78</v>
      </c>
      <c r="B137" s="4" t="s">
        <v>79</v>
      </c>
      <c r="C137" s="5"/>
      <c r="D137" s="5">
        <v>8580000</v>
      </c>
      <c r="E137" s="5"/>
      <c r="F137" s="5">
        <f>D137+E137</f>
        <v>8580000</v>
      </c>
    </row>
    <row r="138" spans="1:6" ht="27">
      <c r="A138" s="7" t="s">
        <v>80</v>
      </c>
      <c r="B138" s="4" t="s">
        <v>81</v>
      </c>
      <c r="C138" s="5"/>
      <c r="D138" s="5">
        <v>300000</v>
      </c>
      <c r="E138" s="5"/>
      <c r="F138" s="5">
        <f>D138+E138</f>
        <v>300000</v>
      </c>
    </row>
    <row r="139" spans="1:6" ht="27">
      <c r="A139" s="7" t="s">
        <v>82</v>
      </c>
      <c r="B139" s="4" t="s">
        <v>83</v>
      </c>
      <c r="C139" s="5">
        <f>C140</f>
        <v>0</v>
      </c>
      <c r="D139" s="5">
        <v>123000</v>
      </c>
      <c r="E139" s="5">
        <f>E140</f>
        <v>0</v>
      </c>
      <c r="F139" s="5">
        <f>F140</f>
        <v>123000</v>
      </c>
    </row>
    <row r="140" spans="1:6" ht="14.25">
      <c r="A140" s="7" t="s">
        <v>86</v>
      </c>
      <c r="B140" s="4" t="s">
        <v>87</v>
      </c>
      <c r="C140" s="5"/>
      <c r="D140" s="5">
        <v>123000</v>
      </c>
      <c r="E140" s="5"/>
      <c r="F140" s="5">
        <f>D140+E140</f>
        <v>123000</v>
      </c>
    </row>
    <row r="141" spans="1:6" ht="14.25">
      <c r="A141" s="7" t="s">
        <v>118</v>
      </c>
      <c r="B141" s="4" t="s">
        <v>119</v>
      </c>
      <c r="C141" s="5">
        <f>C144+C150+C142</f>
        <v>0</v>
      </c>
      <c r="D141" s="5">
        <v>416183000</v>
      </c>
      <c r="E141" s="5">
        <f>E144+E150+E142</f>
        <v>38863000</v>
      </c>
      <c r="F141" s="5">
        <f>F144+F150+F142</f>
        <v>455046000</v>
      </c>
    </row>
    <row r="142" spans="1:6" ht="14.25">
      <c r="A142" s="7" t="s">
        <v>371</v>
      </c>
      <c r="B142" s="20">
        <v>6510</v>
      </c>
      <c r="C142" s="5">
        <f>C143</f>
        <v>0</v>
      </c>
      <c r="D142" s="5">
        <v>0</v>
      </c>
      <c r="E142" s="5">
        <f>E143</f>
        <v>0</v>
      </c>
      <c r="F142" s="5">
        <f>F143</f>
        <v>0</v>
      </c>
    </row>
    <row r="143" spans="1:6" ht="27">
      <c r="A143" s="7" t="s">
        <v>80</v>
      </c>
      <c r="B143" s="20">
        <v>20</v>
      </c>
      <c r="C143" s="5"/>
      <c r="D143" s="5">
        <v>0</v>
      </c>
      <c r="E143" s="5"/>
      <c r="F143" s="5">
        <f>D143+E143</f>
        <v>0</v>
      </c>
    </row>
    <row r="144" spans="1:6" ht="14.25">
      <c r="A144" s="7" t="s">
        <v>120</v>
      </c>
      <c r="B144" s="4" t="s">
        <v>121</v>
      </c>
      <c r="C144" s="5">
        <f>C145+C146+C147</f>
        <v>0</v>
      </c>
      <c r="D144" s="5">
        <v>383861000</v>
      </c>
      <c r="E144" s="5">
        <f>E145+E146+E147</f>
        <v>37328000</v>
      </c>
      <c r="F144" s="5">
        <f>F145+F146+F147</f>
        <v>421189000</v>
      </c>
    </row>
    <row r="145" spans="1:6" ht="14.25">
      <c r="A145" s="7" t="s">
        <v>78</v>
      </c>
      <c r="B145" s="4" t="s">
        <v>79</v>
      </c>
      <c r="C145" s="5"/>
      <c r="D145" s="5">
        <v>285428000</v>
      </c>
      <c r="E145" s="5">
        <f>4800000+20551000</f>
        <v>25351000</v>
      </c>
      <c r="F145" s="5">
        <f>D145+E145</f>
        <v>310779000</v>
      </c>
    </row>
    <row r="146" spans="1:6" ht="27">
      <c r="A146" s="7" t="s">
        <v>80</v>
      </c>
      <c r="B146" s="4" t="s">
        <v>81</v>
      </c>
      <c r="C146" s="5"/>
      <c r="D146" s="5">
        <v>96230000</v>
      </c>
      <c r="E146" s="5">
        <f>1021000+10934000</f>
        <v>11955000</v>
      </c>
      <c r="F146" s="5">
        <f>D146+E146</f>
        <v>108185000</v>
      </c>
    </row>
    <row r="147" spans="1:6" ht="27">
      <c r="A147" s="7" t="s">
        <v>82</v>
      </c>
      <c r="B147" s="4" t="s">
        <v>83</v>
      </c>
      <c r="C147" s="5">
        <f>C148+C149</f>
        <v>0</v>
      </c>
      <c r="D147" s="5">
        <v>2203000</v>
      </c>
      <c r="E147" s="5">
        <f>E148+E149</f>
        <v>22000</v>
      </c>
      <c r="F147" s="5">
        <f>F148+F149</f>
        <v>2225000</v>
      </c>
    </row>
    <row r="148" spans="1:6" ht="14.25">
      <c r="A148" s="7" t="s">
        <v>84</v>
      </c>
      <c r="B148" s="4" t="s">
        <v>85</v>
      </c>
      <c r="C148" s="5"/>
      <c r="D148" s="5">
        <v>0</v>
      </c>
      <c r="E148" s="5"/>
      <c r="F148" s="5">
        <f>D148+E148</f>
        <v>0</v>
      </c>
    </row>
    <row r="149" spans="1:6" ht="14.25">
      <c r="A149" s="7" t="s">
        <v>86</v>
      </c>
      <c r="B149" s="4" t="s">
        <v>87</v>
      </c>
      <c r="C149" s="5"/>
      <c r="D149" s="5">
        <v>2203000</v>
      </c>
      <c r="E149" s="5">
        <v>22000</v>
      </c>
      <c r="F149" s="5">
        <f>D149+E149</f>
        <v>2225000</v>
      </c>
    </row>
    <row r="150" spans="1:6" ht="14.25">
      <c r="A150" s="7" t="s">
        <v>122</v>
      </c>
      <c r="B150" s="4" t="s">
        <v>123</v>
      </c>
      <c r="C150" s="5">
        <f>C151+C152+C153</f>
        <v>0</v>
      </c>
      <c r="D150" s="5">
        <v>32322000</v>
      </c>
      <c r="E150" s="5">
        <f>E151+E152+E153</f>
        <v>1535000</v>
      </c>
      <c r="F150" s="5">
        <f>F151+F152+F153</f>
        <v>33857000</v>
      </c>
    </row>
    <row r="151" spans="1:6" ht="14.25">
      <c r="A151" s="7" t="s">
        <v>78</v>
      </c>
      <c r="B151" s="4" t="s">
        <v>79</v>
      </c>
      <c r="C151" s="5"/>
      <c r="D151" s="5">
        <v>28081000</v>
      </c>
      <c r="E151" s="5">
        <v>1577000</v>
      </c>
      <c r="F151" s="5">
        <f>D151+E151</f>
        <v>29658000</v>
      </c>
    </row>
    <row r="152" spans="1:6" ht="27">
      <c r="A152" s="7" t="s">
        <v>80</v>
      </c>
      <c r="B152" s="4" t="s">
        <v>81</v>
      </c>
      <c r="C152" s="5"/>
      <c r="D152" s="5">
        <v>3891000</v>
      </c>
      <c r="E152" s="5">
        <v>-7000</v>
      </c>
      <c r="F152" s="5">
        <f>D152+E152</f>
        <v>3884000</v>
      </c>
    </row>
    <row r="153" spans="1:6" ht="27">
      <c r="A153" s="7" t="s">
        <v>82</v>
      </c>
      <c r="B153" s="4" t="s">
        <v>83</v>
      </c>
      <c r="C153" s="5">
        <f>C154</f>
        <v>0</v>
      </c>
      <c r="D153" s="5">
        <v>350000</v>
      </c>
      <c r="E153" s="5">
        <f>E154</f>
        <v>-35000</v>
      </c>
      <c r="F153" s="5">
        <f>F154</f>
        <v>315000</v>
      </c>
    </row>
    <row r="154" spans="1:6" ht="14.25">
      <c r="A154" s="7" t="s">
        <v>86</v>
      </c>
      <c r="B154" s="4" t="s">
        <v>87</v>
      </c>
      <c r="C154" s="5"/>
      <c r="D154" s="5">
        <v>350000</v>
      </c>
      <c r="E154" s="5">
        <v>-35000</v>
      </c>
      <c r="F154" s="5">
        <f>D154+E154</f>
        <v>315000</v>
      </c>
    </row>
    <row r="155" spans="1:6" ht="27">
      <c r="A155" s="7" t="s">
        <v>131</v>
      </c>
      <c r="B155" s="4" t="s">
        <v>4</v>
      </c>
      <c r="C155" s="5">
        <f>C156+C164+C175+C161+C177</f>
        <v>0</v>
      </c>
      <c r="D155" s="5">
        <v>59005000</v>
      </c>
      <c r="E155" s="5">
        <f>E156+E164+E175+E161+E177</f>
        <v>98000</v>
      </c>
      <c r="F155" s="5">
        <f>F156+F164+F175+F161+F177</f>
        <v>59103000</v>
      </c>
    </row>
    <row r="156" spans="1:6" ht="14.25">
      <c r="A156" s="7" t="s">
        <v>132</v>
      </c>
      <c r="B156" s="4" t="s">
        <v>6</v>
      </c>
      <c r="C156" s="5">
        <f aca="true" t="shared" si="19" ref="C156:F159">C157</f>
        <v>0</v>
      </c>
      <c r="D156" s="5">
        <v>3209000</v>
      </c>
      <c r="E156" s="5">
        <f t="shared" si="19"/>
        <v>98000</v>
      </c>
      <c r="F156" s="5">
        <f t="shared" si="19"/>
        <v>3307000</v>
      </c>
    </row>
    <row r="157" spans="1:6" ht="14.25">
      <c r="A157" s="7" t="s">
        <v>133</v>
      </c>
      <c r="B157" s="4" t="s">
        <v>8</v>
      </c>
      <c r="C157" s="5">
        <f t="shared" si="19"/>
        <v>0</v>
      </c>
      <c r="D157" s="5">
        <v>3209000</v>
      </c>
      <c r="E157" s="5">
        <f t="shared" si="19"/>
        <v>98000</v>
      </c>
      <c r="F157" s="5">
        <f t="shared" si="19"/>
        <v>3307000</v>
      </c>
    </row>
    <row r="158" spans="1:6" ht="14.25">
      <c r="A158" s="7" t="s">
        <v>134</v>
      </c>
      <c r="B158" s="4" t="s">
        <v>18</v>
      </c>
      <c r="C158" s="5">
        <f t="shared" si="19"/>
        <v>0</v>
      </c>
      <c r="D158" s="5">
        <v>3209000</v>
      </c>
      <c r="E158" s="5">
        <f t="shared" si="19"/>
        <v>98000</v>
      </c>
      <c r="F158" s="5">
        <f t="shared" si="19"/>
        <v>3307000</v>
      </c>
    </row>
    <row r="159" spans="1:6" ht="14.25">
      <c r="A159" s="7" t="s">
        <v>135</v>
      </c>
      <c r="B159" s="4" t="s">
        <v>32</v>
      </c>
      <c r="C159" s="5">
        <f t="shared" si="19"/>
        <v>0</v>
      </c>
      <c r="D159" s="5">
        <v>3209000</v>
      </c>
      <c r="E159" s="5">
        <f t="shared" si="19"/>
        <v>98000</v>
      </c>
      <c r="F159" s="5">
        <f t="shared" si="19"/>
        <v>3307000</v>
      </c>
    </row>
    <row r="160" spans="1:6" ht="14.25">
      <c r="A160" s="7" t="s">
        <v>37</v>
      </c>
      <c r="B160" s="4" t="s">
        <v>38</v>
      </c>
      <c r="C160" s="5"/>
      <c r="D160" s="5">
        <v>3209000</v>
      </c>
      <c r="E160" s="5">
        <v>98000</v>
      </c>
      <c r="F160" s="5">
        <f>D160+E160</f>
        <v>3307000</v>
      </c>
    </row>
    <row r="161" spans="1:6" ht="14.25">
      <c r="A161" s="7" t="s">
        <v>41</v>
      </c>
      <c r="B161" s="4" t="s">
        <v>42</v>
      </c>
      <c r="C161" s="5">
        <f aca="true" t="shared" si="20" ref="C161:F162">C162</f>
        <v>0</v>
      </c>
      <c r="D161" s="5">
        <v>3000</v>
      </c>
      <c r="E161" s="5">
        <f t="shared" si="20"/>
        <v>0</v>
      </c>
      <c r="F161" s="5">
        <f t="shared" si="20"/>
        <v>3000</v>
      </c>
    </row>
    <row r="162" spans="1:6" ht="14.25">
      <c r="A162" s="7" t="s">
        <v>43</v>
      </c>
      <c r="B162" s="4" t="s">
        <v>44</v>
      </c>
      <c r="C162" s="5">
        <f t="shared" si="20"/>
        <v>0</v>
      </c>
      <c r="D162" s="5">
        <v>3000</v>
      </c>
      <c r="E162" s="5">
        <f t="shared" si="20"/>
        <v>0</v>
      </c>
      <c r="F162" s="5">
        <f t="shared" si="20"/>
        <v>3000</v>
      </c>
    </row>
    <row r="163" spans="1:6" ht="14.25">
      <c r="A163" s="7" t="s">
        <v>45</v>
      </c>
      <c r="B163" s="4" t="s">
        <v>46</v>
      </c>
      <c r="C163" s="5"/>
      <c r="D163" s="5">
        <v>3000</v>
      </c>
      <c r="E163" s="5"/>
      <c r="F163" s="5">
        <f>D163+E163</f>
        <v>3000</v>
      </c>
    </row>
    <row r="164" spans="1:6" ht="14.25">
      <c r="A164" s="7" t="s">
        <v>47</v>
      </c>
      <c r="B164" s="4" t="s">
        <v>48</v>
      </c>
      <c r="C164" s="5">
        <f>C165</f>
        <v>0</v>
      </c>
      <c r="D164" s="5">
        <v>9727000</v>
      </c>
      <c r="E164" s="5">
        <f>E165</f>
        <v>2500000</v>
      </c>
      <c r="F164" s="5">
        <f>F165</f>
        <v>12227000</v>
      </c>
    </row>
    <row r="165" spans="1:6" ht="14.25">
      <c r="A165" s="7" t="s">
        <v>49</v>
      </c>
      <c r="B165" s="4" t="s">
        <v>50</v>
      </c>
      <c r="C165" s="5">
        <f>C166+C168</f>
        <v>0</v>
      </c>
      <c r="D165" s="5">
        <v>9727000</v>
      </c>
      <c r="E165" s="5">
        <f>E166+E168</f>
        <v>2500000</v>
      </c>
      <c r="F165" s="5">
        <f>F166+F168</f>
        <v>12227000</v>
      </c>
    </row>
    <row r="166" spans="1:6" ht="14.25">
      <c r="A166" s="7" t="s">
        <v>136</v>
      </c>
      <c r="B166" s="4" t="s">
        <v>52</v>
      </c>
      <c r="C166" s="5">
        <f>C167</f>
        <v>0</v>
      </c>
      <c r="D166" s="5">
        <v>0</v>
      </c>
      <c r="E166" s="5">
        <f>E167</f>
        <v>2500000</v>
      </c>
      <c r="F166" s="5">
        <f>F167</f>
        <v>2500000</v>
      </c>
    </row>
    <row r="167" spans="1:6" ht="27">
      <c r="A167" s="7" t="s">
        <v>53</v>
      </c>
      <c r="B167" s="20">
        <v>421070</v>
      </c>
      <c r="C167" s="5">
        <v>0</v>
      </c>
      <c r="D167" s="5">
        <v>0</v>
      </c>
      <c r="E167" s="5">
        <v>2500000</v>
      </c>
      <c r="F167" s="5">
        <f>D167+E167</f>
        <v>2500000</v>
      </c>
    </row>
    <row r="168" spans="1:6" ht="27">
      <c r="A168" s="7" t="s">
        <v>137</v>
      </c>
      <c r="B168" s="4" t="s">
        <v>55</v>
      </c>
      <c r="C168" s="5">
        <f>C169+C170+C174</f>
        <v>0</v>
      </c>
      <c r="D168" s="5">
        <v>9727000</v>
      </c>
      <c r="E168" s="5">
        <f>E169+E170+E174</f>
        <v>0</v>
      </c>
      <c r="F168" s="5">
        <f>F169+F170+F174</f>
        <v>9727000</v>
      </c>
    </row>
    <row r="169" spans="1:6" ht="14.25">
      <c r="A169" s="7" t="s">
        <v>60</v>
      </c>
      <c r="B169" s="4" t="s">
        <v>61</v>
      </c>
      <c r="C169" s="5"/>
      <c r="D169" s="5">
        <v>7508000</v>
      </c>
      <c r="E169" s="5"/>
      <c r="F169" s="5">
        <f>D169+E169</f>
        <v>7508000</v>
      </c>
    </row>
    <row r="170" spans="1:6" ht="27">
      <c r="A170" s="7" t="s">
        <v>62</v>
      </c>
      <c r="B170" s="4" t="s">
        <v>63</v>
      </c>
      <c r="C170" s="5">
        <f>C172+C173+C171</f>
        <v>0</v>
      </c>
      <c r="D170" s="5">
        <v>458000</v>
      </c>
      <c r="E170" s="5">
        <f>E172+E173+E171</f>
        <v>0</v>
      </c>
      <c r="F170" s="5">
        <f>F172+F173+F171</f>
        <v>458000</v>
      </c>
    </row>
    <row r="171" spans="1:6" ht="27">
      <c r="A171" s="7" t="s">
        <v>369</v>
      </c>
      <c r="B171" s="4" t="s">
        <v>370</v>
      </c>
      <c r="C171" s="5"/>
      <c r="D171" s="5">
        <v>458000</v>
      </c>
      <c r="E171" s="5"/>
      <c r="F171" s="5">
        <f>D171+E171</f>
        <v>458000</v>
      </c>
    </row>
    <row r="172" spans="1:6" ht="27">
      <c r="A172" s="7" t="s">
        <v>64</v>
      </c>
      <c r="B172" s="4" t="s">
        <v>65</v>
      </c>
      <c r="C172" s="5"/>
      <c r="D172" s="5">
        <v>0</v>
      </c>
      <c r="E172" s="5"/>
      <c r="F172" s="5">
        <f>D172+E172</f>
        <v>0</v>
      </c>
    </row>
    <row r="173" spans="1:6" ht="14.25">
      <c r="A173" s="7" t="s">
        <v>66</v>
      </c>
      <c r="B173" s="4" t="s">
        <v>67</v>
      </c>
      <c r="C173" s="5"/>
      <c r="D173" s="5">
        <v>0</v>
      </c>
      <c r="E173" s="5"/>
      <c r="F173" s="5">
        <f>D173+E173</f>
        <v>0</v>
      </c>
    </row>
    <row r="174" spans="1:6" ht="14.25">
      <c r="A174" s="7" t="s">
        <v>68</v>
      </c>
      <c r="B174" s="4" t="s">
        <v>69</v>
      </c>
      <c r="C174" s="5"/>
      <c r="D174" s="5">
        <v>1761000</v>
      </c>
      <c r="E174" s="5"/>
      <c r="F174" s="5">
        <f>D174+E174</f>
        <v>1761000</v>
      </c>
    </row>
    <row r="175" spans="1:6" ht="14.25">
      <c r="A175" s="7" t="s">
        <v>72</v>
      </c>
      <c r="B175" s="4" t="s">
        <v>73</v>
      </c>
      <c r="C175" s="5">
        <f>C176</f>
        <v>0</v>
      </c>
      <c r="D175" s="5">
        <v>0</v>
      </c>
      <c r="E175" s="5">
        <f>E176</f>
        <v>0</v>
      </c>
      <c r="F175" s="5">
        <f>F176</f>
        <v>0</v>
      </c>
    </row>
    <row r="176" spans="1:6" ht="27">
      <c r="A176" s="7" t="s">
        <v>74</v>
      </c>
      <c r="B176" s="4" t="s">
        <v>75</v>
      </c>
      <c r="C176" s="5"/>
      <c r="D176" s="5"/>
      <c r="E176" s="5"/>
      <c r="F176" s="5"/>
    </row>
    <row r="177" spans="1:6" ht="39.75">
      <c r="A177" s="7" t="s">
        <v>374</v>
      </c>
      <c r="B177" s="4" t="s">
        <v>376</v>
      </c>
      <c r="C177" s="5">
        <f aca="true" t="shared" si="21" ref="C177:F178">C178</f>
        <v>0</v>
      </c>
      <c r="D177" s="5">
        <v>46066000</v>
      </c>
      <c r="E177" s="5">
        <f t="shared" si="21"/>
        <v>-2500000</v>
      </c>
      <c r="F177" s="5">
        <f t="shared" si="21"/>
        <v>43566000</v>
      </c>
    </row>
    <row r="178" spans="1:6" ht="27">
      <c r="A178" s="7" t="s">
        <v>375</v>
      </c>
      <c r="B178" s="4" t="s">
        <v>377</v>
      </c>
      <c r="C178" s="5">
        <f t="shared" si="21"/>
        <v>0</v>
      </c>
      <c r="D178" s="5">
        <v>46066000</v>
      </c>
      <c r="E178" s="5">
        <f>E179+E181+E180</f>
        <v>-2500000</v>
      </c>
      <c r="F178" s="5">
        <f>F179+F181+F180</f>
        <v>43566000</v>
      </c>
    </row>
    <row r="179" spans="1:6" ht="14.25">
      <c r="A179" s="7" t="s">
        <v>214</v>
      </c>
      <c r="B179" s="4" t="s">
        <v>378</v>
      </c>
      <c r="C179" s="5">
        <f>26000-26000</f>
        <v>0</v>
      </c>
      <c r="D179" s="5">
        <v>44701000</v>
      </c>
      <c r="E179" s="5">
        <v>-2500000</v>
      </c>
      <c r="F179" s="5">
        <f>D179+E179</f>
        <v>42201000</v>
      </c>
    </row>
    <row r="180" spans="1:6" ht="14.25">
      <c r="A180" s="7" t="s">
        <v>391</v>
      </c>
      <c r="B180" s="4" t="s">
        <v>430</v>
      </c>
      <c r="C180" s="5"/>
      <c r="D180" s="5">
        <v>1340000</v>
      </c>
      <c r="E180" s="5"/>
      <c r="F180" s="5">
        <f>D180+E180</f>
        <v>1340000</v>
      </c>
    </row>
    <row r="181" spans="1:6" ht="14.25">
      <c r="A181" s="7" t="s">
        <v>410</v>
      </c>
      <c r="B181" s="4" t="s">
        <v>420</v>
      </c>
      <c r="C181" s="5"/>
      <c r="D181" s="5">
        <v>25000</v>
      </c>
      <c r="E181" s="5"/>
      <c r="F181" s="5">
        <f>D181+E181</f>
        <v>25000</v>
      </c>
    </row>
    <row r="182" spans="1:6" ht="27">
      <c r="A182" s="7" t="s">
        <v>138</v>
      </c>
      <c r="B182" s="4" t="s">
        <v>77</v>
      </c>
      <c r="C182" s="5">
        <f>C184+C192+C206</f>
        <v>0</v>
      </c>
      <c r="D182" s="5">
        <v>59017000</v>
      </c>
      <c r="E182" s="5">
        <f>E184+E192+E206</f>
        <v>98000</v>
      </c>
      <c r="F182" s="5">
        <f>F184+F192+F206</f>
        <v>59115000</v>
      </c>
    </row>
    <row r="183" spans="1:6" ht="14.25">
      <c r="A183" s="7" t="s">
        <v>139</v>
      </c>
      <c r="B183" s="4" t="s">
        <v>115</v>
      </c>
      <c r="C183" s="5">
        <f aca="true" t="shared" si="22" ref="C183:F187">C184</f>
        <v>0</v>
      </c>
      <c r="D183" s="5">
        <v>153000</v>
      </c>
      <c r="E183" s="5">
        <f t="shared" si="22"/>
        <v>0</v>
      </c>
      <c r="F183" s="5">
        <f t="shared" si="22"/>
        <v>153000</v>
      </c>
    </row>
    <row r="184" spans="1:6" ht="14.25">
      <c r="A184" s="7" t="s">
        <v>116</v>
      </c>
      <c r="B184" s="4" t="s">
        <v>117</v>
      </c>
      <c r="C184" s="5">
        <f t="shared" si="22"/>
        <v>0</v>
      </c>
      <c r="D184" s="5">
        <v>153000</v>
      </c>
      <c r="E184" s="5">
        <f t="shared" si="22"/>
        <v>0</v>
      </c>
      <c r="F184" s="5">
        <f t="shared" si="22"/>
        <v>153000</v>
      </c>
    </row>
    <row r="185" spans="1:6" ht="14.25">
      <c r="A185" s="7" t="s">
        <v>88</v>
      </c>
      <c r="B185" s="4" t="s">
        <v>89</v>
      </c>
      <c r="C185" s="5">
        <f t="shared" si="22"/>
        <v>0</v>
      </c>
      <c r="D185" s="5">
        <v>153000</v>
      </c>
      <c r="E185" s="5">
        <f t="shared" si="22"/>
        <v>0</v>
      </c>
      <c r="F185" s="5">
        <f t="shared" si="22"/>
        <v>153000</v>
      </c>
    </row>
    <row r="186" spans="1:6" ht="14.25">
      <c r="A186" s="7" t="s">
        <v>98</v>
      </c>
      <c r="B186" s="4" t="s">
        <v>99</v>
      </c>
      <c r="C186" s="5">
        <f t="shared" si="22"/>
        <v>0</v>
      </c>
      <c r="D186" s="5">
        <v>153000</v>
      </c>
      <c r="E186" s="5">
        <f t="shared" si="22"/>
        <v>0</v>
      </c>
      <c r="F186" s="5">
        <f t="shared" si="22"/>
        <v>153000</v>
      </c>
    </row>
    <row r="187" spans="1:6" ht="14.25">
      <c r="A187" s="7" t="s">
        <v>100</v>
      </c>
      <c r="B187" s="4" t="s">
        <v>101</v>
      </c>
      <c r="C187" s="5">
        <f t="shared" si="22"/>
        <v>0</v>
      </c>
      <c r="D187" s="5">
        <v>153000</v>
      </c>
      <c r="E187" s="5">
        <f t="shared" si="22"/>
        <v>0</v>
      </c>
      <c r="F187" s="5">
        <f t="shared" si="22"/>
        <v>153000</v>
      </c>
    </row>
    <row r="188" spans="1:6" ht="14.25">
      <c r="A188" s="7" t="s">
        <v>102</v>
      </c>
      <c r="B188" s="4" t="s">
        <v>103</v>
      </c>
      <c r="C188" s="5">
        <f>C189+C190</f>
        <v>0</v>
      </c>
      <c r="D188" s="5">
        <v>153000</v>
      </c>
      <c r="E188" s="5">
        <f>E189+E190</f>
        <v>0</v>
      </c>
      <c r="F188" s="5">
        <f>F189+F190</f>
        <v>153000</v>
      </c>
    </row>
    <row r="189" spans="1:6" ht="14.25">
      <c r="A189" s="7" t="s">
        <v>106</v>
      </c>
      <c r="B189" s="4" t="s">
        <v>107</v>
      </c>
      <c r="C189" s="5"/>
      <c r="D189" s="5">
        <v>150000</v>
      </c>
      <c r="E189" s="5"/>
      <c r="F189" s="5">
        <f>D189+E189</f>
        <v>150000</v>
      </c>
    </row>
    <row r="190" spans="1:6" ht="14.25">
      <c r="A190" s="7" t="s">
        <v>110</v>
      </c>
      <c r="B190" s="4" t="s">
        <v>111</v>
      </c>
      <c r="C190" s="5"/>
      <c r="D190" s="5">
        <v>3000</v>
      </c>
      <c r="E190" s="5"/>
      <c r="F190" s="5">
        <f>D190+E190</f>
        <v>3000</v>
      </c>
    </row>
    <row r="191" spans="1:6" ht="14.25">
      <c r="A191" s="7" t="s">
        <v>118</v>
      </c>
      <c r="B191" s="4" t="s">
        <v>119</v>
      </c>
      <c r="C191" s="5">
        <f>C192+C206</f>
        <v>0</v>
      </c>
      <c r="D191" s="5">
        <v>58864000</v>
      </c>
      <c r="E191" s="5">
        <f>E192+E206</f>
        <v>98000</v>
      </c>
      <c r="F191" s="5">
        <f>F192+F206</f>
        <v>58962000</v>
      </c>
    </row>
    <row r="192" spans="1:6" ht="14.25">
      <c r="A192" s="7" t="s">
        <v>120</v>
      </c>
      <c r="B192" s="4" t="s">
        <v>121</v>
      </c>
      <c r="C192" s="5">
        <f>C193</f>
        <v>0</v>
      </c>
      <c r="D192" s="5">
        <v>57256000</v>
      </c>
      <c r="E192" s="5">
        <f>E193</f>
        <v>98000</v>
      </c>
      <c r="F192" s="5">
        <f>F193</f>
        <v>57354000</v>
      </c>
    </row>
    <row r="193" spans="1:6" ht="14.25">
      <c r="A193" s="7" t="s">
        <v>88</v>
      </c>
      <c r="B193" s="4" t="s">
        <v>89</v>
      </c>
      <c r="C193" s="5">
        <f>C194+C198</f>
        <v>0</v>
      </c>
      <c r="D193" s="5">
        <v>57256000</v>
      </c>
      <c r="E193" s="5">
        <f>E194+E198</f>
        <v>98000</v>
      </c>
      <c r="F193" s="5">
        <f>F194+F198</f>
        <v>57354000</v>
      </c>
    </row>
    <row r="194" spans="1:6" ht="27">
      <c r="A194" s="7" t="s">
        <v>90</v>
      </c>
      <c r="B194" s="4" t="s">
        <v>91</v>
      </c>
      <c r="C194" s="5">
        <f>C195</f>
        <v>0</v>
      </c>
      <c r="D194" s="5">
        <v>46066000</v>
      </c>
      <c r="E194" s="5">
        <f>E195</f>
        <v>0</v>
      </c>
      <c r="F194" s="5">
        <f>F195</f>
        <v>46066000</v>
      </c>
    </row>
    <row r="195" spans="1:6" ht="14.25">
      <c r="A195" s="7" t="s">
        <v>92</v>
      </c>
      <c r="B195" s="4" t="s">
        <v>93</v>
      </c>
      <c r="C195" s="5">
        <f>C196+C197</f>
        <v>0</v>
      </c>
      <c r="D195" s="5">
        <v>46066000</v>
      </c>
      <c r="E195" s="5">
        <f>E196+E197</f>
        <v>0</v>
      </c>
      <c r="F195" s="5">
        <f>F196+F197</f>
        <v>46066000</v>
      </c>
    </row>
    <row r="196" spans="1:6" ht="14.25">
      <c r="A196" s="7" t="s">
        <v>94</v>
      </c>
      <c r="B196" s="4" t="s">
        <v>95</v>
      </c>
      <c r="C196" s="5"/>
      <c r="D196" s="5">
        <v>0</v>
      </c>
      <c r="E196" s="5">
        <v>2500000</v>
      </c>
      <c r="F196" s="5">
        <f>D196+E196</f>
        <v>2500000</v>
      </c>
    </row>
    <row r="197" spans="1:6" ht="14.25">
      <c r="A197" s="7" t="s">
        <v>96</v>
      </c>
      <c r="B197" s="4" t="s">
        <v>97</v>
      </c>
      <c r="C197" s="5"/>
      <c r="D197" s="5">
        <v>46066000</v>
      </c>
      <c r="E197" s="5">
        <v>-2500000</v>
      </c>
      <c r="F197" s="5">
        <f>D197+E197</f>
        <v>43566000</v>
      </c>
    </row>
    <row r="198" spans="1:6" ht="14.25">
      <c r="A198" s="7" t="s">
        <v>98</v>
      </c>
      <c r="B198" s="4" t="s">
        <v>99</v>
      </c>
      <c r="C198" s="5">
        <f>C199</f>
        <v>0</v>
      </c>
      <c r="D198" s="5">
        <v>11190000</v>
      </c>
      <c r="E198" s="5">
        <f>E199</f>
        <v>98000</v>
      </c>
      <c r="F198" s="5">
        <f>F199</f>
        <v>11288000</v>
      </c>
    </row>
    <row r="199" spans="1:6" ht="14.25">
      <c r="A199" s="7" t="s">
        <v>100</v>
      </c>
      <c r="B199" s="4" t="s">
        <v>101</v>
      </c>
      <c r="C199" s="5">
        <f>C200+C205</f>
        <v>0</v>
      </c>
      <c r="D199" s="5">
        <v>11190000</v>
      </c>
      <c r="E199" s="5">
        <f>E200+E205</f>
        <v>98000</v>
      </c>
      <c r="F199" s="5">
        <f>F200+F205</f>
        <v>11288000</v>
      </c>
    </row>
    <row r="200" spans="1:6" ht="14.25">
      <c r="A200" s="7" t="s">
        <v>102</v>
      </c>
      <c r="B200" s="4" t="s">
        <v>103</v>
      </c>
      <c r="C200" s="5">
        <f>C201+C202+C204+C203</f>
        <v>0</v>
      </c>
      <c r="D200" s="5">
        <v>10210000</v>
      </c>
      <c r="E200" s="5">
        <f>E201+E202+E204+E203</f>
        <v>98000</v>
      </c>
      <c r="F200" s="5">
        <f>F201+F202+F204+F203</f>
        <v>10308000</v>
      </c>
    </row>
    <row r="201" spans="1:6" ht="14.25">
      <c r="A201" s="7" t="s">
        <v>104</v>
      </c>
      <c r="B201" s="4" t="s">
        <v>105</v>
      </c>
      <c r="C201" s="5"/>
      <c r="D201" s="5">
        <v>2427000</v>
      </c>
      <c r="E201" s="5">
        <v>-30000</v>
      </c>
      <c r="F201" s="5">
        <f>D201+E201</f>
        <v>2397000</v>
      </c>
    </row>
    <row r="202" spans="1:6" ht="14.25">
      <c r="A202" s="7" t="s">
        <v>106</v>
      </c>
      <c r="B202" s="4" t="s">
        <v>107</v>
      </c>
      <c r="C202" s="5"/>
      <c r="D202" s="5">
        <v>5688000</v>
      </c>
      <c r="E202" s="5">
        <v>79000</v>
      </c>
      <c r="F202" s="5">
        <f>D202+E202</f>
        <v>5767000</v>
      </c>
    </row>
    <row r="203" spans="1:6" ht="14.25">
      <c r="A203" s="7" t="s">
        <v>108</v>
      </c>
      <c r="B203" s="4" t="s">
        <v>109</v>
      </c>
      <c r="C203" s="5"/>
      <c r="D203" s="5">
        <v>480000</v>
      </c>
      <c r="E203" s="5">
        <v>50000</v>
      </c>
      <c r="F203" s="5">
        <f>D203+E203</f>
        <v>530000</v>
      </c>
    </row>
    <row r="204" spans="1:6" ht="14.25">
      <c r="A204" s="7" t="s">
        <v>110</v>
      </c>
      <c r="B204" s="4" t="s">
        <v>111</v>
      </c>
      <c r="C204" s="5"/>
      <c r="D204" s="5">
        <v>1615000</v>
      </c>
      <c r="E204" s="5">
        <v>-1000</v>
      </c>
      <c r="F204" s="5">
        <f>D204+E204</f>
        <v>1614000</v>
      </c>
    </row>
    <row r="205" spans="1:6" ht="14.25">
      <c r="A205" s="7" t="s">
        <v>112</v>
      </c>
      <c r="B205" s="4" t="s">
        <v>113</v>
      </c>
      <c r="C205" s="5"/>
      <c r="D205" s="5">
        <v>980000</v>
      </c>
      <c r="E205" s="5">
        <v>0</v>
      </c>
      <c r="F205" s="5">
        <f>D205+E205</f>
        <v>980000</v>
      </c>
    </row>
    <row r="206" spans="1:6" ht="14.25">
      <c r="A206" s="7" t="s">
        <v>122</v>
      </c>
      <c r="B206" s="4" t="s">
        <v>123</v>
      </c>
      <c r="C206" s="5">
        <f aca="true" t="shared" si="23" ref="C206:F209">C207</f>
        <v>0</v>
      </c>
      <c r="D206" s="5">
        <v>1608000</v>
      </c>
      <c r="E206" s="5">
        <f t="shared" si="23"/>
        <v>0</v>
      </c>
      <c r="F206" s="5">
        <f t="shared" si="23"/>
        <v>1608000</v>
      </c>
    </row>
    <row r="207" spans="1:6" ht="14.25">
      <c r="A207" s="7" t="s">
        <v>88</v>
      </c>
      <c r="B207" s="4" t="s">
        <v>89</v>
      </c>
      <c r="C207" s="5">
        <f t="shared" si="23"/>
        <v>0</v>
      </c>
      <c r="D207" s="5">
        <v>1608000</v>
      </c>
      <c r="E207" s="5">
        <f t="shared" si="23"/>
        <v>0</v>
      </c>
      <c r="F207" s="5">
        <f t="shared" si="23"/>
        <v>1608000</v>
      </c>
    </row>
    <row r="208" spans="1:6" ht="14.25">
      <c r="A208" s="7" t="s">
        <v>98</v>
      </c>
      <c r="B208" s="4" t="s">
        <v>99</v>
      </c>
      <c r="C208" s="5">
        <f t="shared" si="23"/>
        <v>0</v>
      </c>
      <c r="D208" s="5">
        <v>1608000</v>
      </c>
      <c r="E208" s="5">
        <f t="shared" si="23"/>
        <v>0</v>
      </c>
      <c r="F208" s="5">
        <f t="shared" si="23"/>
        <v>1608000</v>
      </c>
    </row>
    <row r="209" spans="1:6" ht="14.25">
      <c r="A209" s="7" t="s">
        <v>100</v>
      </c>
      <c r="B209" s="4" t="s">
        <v>101</v>
      </c>
      <c r="C209" s="5">
        <f t="shared" si="23"/>
        <v>0</v>
      </c>
      <c r="D209" s="5">
        <v>1608000</v>
      </c>
      <c r="E209" s="5">
        <f t="shared" si="23"/>
        <v>0</v>
      </c>
      <c r="F209" s="5">
        <f t="shared" si="23"/>
        <v>1608000</v>
      </c>
    </row>
    <row r="210" spans="1:6" ht="14.25">
      <c r="A210" s="7" t="s">
        <v>102</v>
      </c>
      <c r="B210" s="4" t="s">
        <v>103</v>
      </c>
      <c r="C210" s="5">
        <f>C211</f>
        <v>0</v>
      </c>
      <c r="D210" s="5">
        <v>1608000</v>
      </c>
      <c r="E210" s="5">
        <f>E211</f>
        <v>0</v>
      </c>
      <c r="F210" s="5">
        <f>F211</f>
        <v>1608000</v>
      </c>
    </row>
    <row r="211" spans="1:6" ht="14.25">
      <c r="A211" s="7" t="s">
        <v>110</v>
      </c>
      <c r="B211" s="4" t="s">
        <v>111</v>
      </c>
      <c r="C211" s="5"/>
      <c r="D211" s="5">
        <v>1608000</v>
      </c>
      <c r="E211" s="5"/>
      <c r="F211" s="5">
        <f>D211+E211</f>
        <v>1608000</v>
      </c>
    </row>
    <row r="212" spans="1:6" s="10" customFormat="1" ht="12.75">
      <c r="A212" s="13" t="s">
        <v>358</v>
      </c>
      <c r="B212" s="14" t="s">
        <v>359</v>
      </c>
      <c r="C212" s="17">
        <f>C155-C182</f>
        <v>0</v>
      </c>
      <c r="D212" s="17">
        <v>-12000</v>
      </c>
      <c r="E212" s="17">
        <f>E155-E182</f>
        <v>0</v>
      </c>
      <c r="F212" s="17">
        <f>F155-F182</f>
        <v>-12000</v>
      </c>
    </row>
    <row r="213" spans="1:6" s="10" customFormat="1" ht="12.75">
      <c r="A213" s="13" t="s">
        <v>360</v>
      </c>
      <c r="B213" s="14" t="s">
        <v>361</v>
      </c>
      <c r="C213" s="17">
        <f>C100-C134</f>
        <v>0</v>
      </c>
      <c r="D213" s="17">
        <v>0</v>
      </c>
      <c r="E213" s="17">
        <f>E100-E134</f>
        <v>0</v>
      </c>
      <c r="F213" s="17">
        <f>F100-F134</f>
        <v>0</v>
      </c>
    </row>
    <row r="214" spans="1:6" s="10" customFormat="1" ht="12.75">
      <c r="A214" s="13" t="s">
        <v>362</v>
      </c>
      <c r="B214" s="14" t="s">
        <v>363</v>
      </c>
      <c r="C214" s="17">
        <f>C4-C55</f>
        <v>0</v>
      </c>
      <c r="D214" s="17">
        <v>-12000</v>
      </c>
      <c r="E214" s="17">
        <f>E4-E55</f>
        <v>0</v>
      </c>
      <c r="F214" s="17">
        <f>F4-F55</f>
        <v>-12000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3" t="s">
        <v>355</v>
      </c>
      <c r="B1" s="14"/>
      <c r="C1" s="15"/>
      <c r="D1" s="16"/>
      <c r="E1" s="15"/>
      <c r="F1" s="15"/>
    </row>
    <row r="2" spans="1:6" s="1" customFormat="1" ht="12.75">
      <c r="A2" s="13" t="s">
        <v>356</v>
      </c>
      <c r="B2" s="14"/>
      <c r="C2" s="15" t="e">
        <f>C3+C4</f>
        <v>#REF!</v>
      </c>
      <c r="D2" s="15" t="e">
        <f>D3+D4</f>
        <v>#REF!</v>
      </c>
      <c r="E2" s="15" t="e">
        <f>E3+E4</f>
        <v>#REF!</v>
      </c>
      <c r="F2" s="15" t="e">
        <f>F3+F4</f>
        <v>#REF!</v>
      </c>
    </row>
    <row r="3" spans="1:6" s="1" customFormat="1" ht="12.75">
      <c r="A3" s="13" t="s">
        <v>236</v>
      </c>
      <c r="B3" s="14" t="s">
        <v>237</v>
      </c>
      <c r="C3" s="15" t="e">
        <f>'sursa 02'!#REF!+'sursa 02'!#REF!+'sursa 02'!#REF!</f>
        <v>#REF!</v>
      </c>
      <c r="D3" s="15" t="e">
        <f>'sursa 02'!#REF!+'sursa 02'!#REF!+'sursa 02'!#REF!</f>
        <v>#REF!</v>
      </c>
      <c r="E3" s="15" t="e">
        <f>'sursa 02'!#REF!+'sursa 02'!#REF!+'sursa 02'!#REF!</f>
        <v>#REF!</v>
      </c>
      <c r="F3" s="15" t="e">
        <f>'sursa 02'!#REF!+'sursa 02'!#REF!+'sursa 02'!#REF!</f>
        <v>#REF!</v>
      </c>
    </row>
    <row r="4" spans="1:6" s="1" customFormat="1" ht="26.25">
      <c r="A4" s="13" t="s">
        <v>240</v>
      </c>
      <c r="B4" s="14" t="s">
        <v>241</v>
      </c>
      <c r="C4" s="15" t="e">
        <f>'sursa 02'!#REF!</f>
        <v>#REF!</v>
      </c>
      <c r="D4" s="15" t="e">
        <f>'sursa 02'!#REF!</f>
        <v>#REF!</v>
      </c>
      <c r="E4" s="15" t="e">
        <f>'sursa 02'!#REF!</f>
        <v>#REF!</v>
      </c>
      <c r="F4" s="15" t="e">
        <f>'sursa 02'!#REF!</f>
        <v>#REF!</v>
      </c>
    </row>
    <row r="5" spans="1:6" s="1" customFormat="1" ht="12.75">
      <c r="A5" s="13" t="s">
        <v>357</v>
      </c>
      <c r="B5" s="14"/>
      <c r="C5" s="15" t="e">
        <f>C6+C7</f>
        <v>#REF!</v>
      </c>
      <c r="D5" s="15" t="e">
        <f>D6+D7</f>
        <v>#REF!</v>
      </c>
      <c r="E5" s="15" t="e">
        <f>E6+E7</f>
        <v>#REF!</v>
      </c>
      <c r="F5" s="15" t="e">
        <f>F6+F7</f>
        <v>#REF!</v>
      </c>
    </row>
    <row r="6" spans="1:6" s="1" customFormat="1" ht="26.25">
      <c r="A6" s="13" t="s">
        <v>279</v>
      </c>
      <c r="B6" s="14" t="s">
        <v>280</v>
      </c>
      <c r="C6" s="15" t="e">
        <f>'sursa 02'!#REF!</f>
        <v>#REF!</v>
      </c>
      <c r="D6" s="15" t="e">
        <f>'sursa 02'!#REF!</f>
        <v>#REF!</v>
      </c>
      <c r="E6" s="15" t="e">
        <f>'sursa 02'!#REF!</f>
        <v>#REF!</v>
      </c>
      <c r="F6" s="15" t="e">
        <f>'sursa 02'!#REF!</f>
        <v>#REF!</v>
      </c>
    </row>
    <row r="7" spans="1:6" s="1" customFormat="1" ht="12.75">
      <c r="A7" s="13" t="s">
        <v>281</v>
      </c>
      <c r="B7" s="14" t="s">
        <v>282</v>
      </c>
      <c r="C7" s="15" t="e">
        <f>'sursa 02'!#REF!+'sursa 02'!#REF!</f>
        <v>#REF!</v>
      </c>
      <c r="D7" s="15" t="e">
        <f>'sursa 02'!#REF!+'sursa 02'!#REF!+'sursa 02'!#REF!</f>
        <v>#REF!</v>
      </c>
      <c r="E7" s="15" t="e">
        <f>'sursa 02'!#REF!+'sursa 02'!#REF!+'sursa 02'!#REF!</f>
        <v>#REF!</v>
      </c>
      <c r="F7" s="15" t="e">
        <f>'sursa 02'!#REF!+'sursa 02'!#REF!+'sursa 02'!#REF!</f>
        <v>#REF!</v>
      </c>
    </row>
    <row r="13" ht="14.2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2021-09-17T06:47:20Z</cp:lastPrinted>
  <dcterms:created xsi:type="dcterms:W3CDTF">2019-04-12T06:27:48Z</dcterms:created>
  <dcterms:modified xsi:type="dcterms:W3CDTF">2021-09-17T06:47:33Z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