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3830" windowHeight="9165"/>
  </bookViews>
  <sheets>
    <sheet name="5 valori" sheetId="1" r:id="rId1"/>
    <sheet name="Sheet1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21" i="1"/>
  <c r="C21" i="1"/>
  <c r="C20" i="1"/>
  <c r="C19" i="1"/>
  <c r="C18" i="1"/>
  <c r="C17" i="1"/>
  <c r="B9" i="1" l="1"/>
  <c r="T1" i="1" s="1"/>
  <c r="A9" i="1"/>
  <c r="L47" i="4"/>
  <c r="C47" i="4"/>
  <c r="AC46" i="4"/>
  <c r="AA46" i="4"/>
  <c r="L46" i="4"/>
  <c r="C46" i="4"/>
  <c r="AC45" i="4"/>
  <c r="AA45" i="4"/>
  <c r="L45" i="4"/>
  <c r="C45" i="4"/>
  <c r="AC44" i="4"/>
  <c r="AA44" i="4"/>
  <c r="L44" i="4"/>
  <c r="C44" i="4"/>
  <c r="AC43" i="4"/>
  <c r="AA43" i="4"/>
  <c r="L43" i="4"/>
  <c r="C43" i="4"/>
  <c r="AC42" i="4"/>
  <c r="AA42" i="4"/>
  <c r="L42" i="4"/>
  <c r="C42" i="4"/>
  <c r="AC41" i="4"/>
  <c r="AA41" i="4"/>
  <c r="L41" i="4"/>
  <c r="C41" i="4"/>
  <c r="AC40" i="4"/>
  <c r="AA40" i="4"/>
  <c r="L40" i="4"/>
  <c r="C40" i="4"/>
  <c r="AC39" i="4"/>
  <c r="AA39" i="4"/>
  <c r="L39" i="4"/>
  <c r="C39" i="4"/>
  <c r="AC38" i="4"/>
  <c r="AA38" i="4"/>
  <c r="L38" i="4"/>
  <c r="C38" i="4"/>
  <c r="AC37" i="4"/>
  <c r="AA37" i="4"/>
  <c r="L37" i="4"/>
  <c r="C37" i="4"/>
  <c r="AC36" i="4"/>
  <c r="AA36" i="4"/>
  <c r="L36" i="4"/>
  <c r="C36" i="4"/>
  <c r="AC35" i="4"/>
  <c r="AA35" i="4"/>
  <c r="L35" i="4"/>
  <c r="C35" i="4"/>
  <c r="AC34" i="4"/>
  <c r="AA34" i="4"/>
  <c r="L34" i="4"/>
  <c r="C34" i="4"/>
  <c r="AC33" i="4"/>
  <c r="AA33" i="4"/>
  <c r="L33" i="4"/>
  <c r="C33" i="4"/>
  <c r="AC32" i="4"/>
  <c r="AA32" i="4"/>
  <c r="L32" i="4"/>
  <c r="C32" i="4"/>
  <c r="AC31" i="4"/>
  <c r="AA31" i="4"/>
  <c r="L31" i="4"/>
  <c r="C31" i="4"/>
  <c r="AC30" i="4"/>
  <c r="AA30" i="4"/>
  <c r="L30" i="4"/>
  <c r="C30" i="4"/>
  <c r="AC29" i="4"/>
  <c r="AA29" i="4"/>
  <c r="L29" i="4"/>
  <c r="C29" i="4"/>
  <c r="AC28" i="4"/>
  <c r="AA28" i="4"/>
  <c r="L28" i="4"/>
  <c r="C28" i="4"/>
  <c r="AC27" i="4"/>
  <c r="AA27" i="4"/>
  <c r="L27" i="4"/>
  <c r="C27" i="4"/>
  <c r="AC26" i="4"/>
  <c r="AA26" i="4"/>
  <c r="L26" i="4"/>
  <c r="C26" i="4"/>
  <c r="AC25" i="4"/>
  <c r="AA25" i="4"/>
  <c r="L25" i="4"/>
  <c r="C25" i="4"/>
  <c r="AC24" i="4"/>
  <c r="AA24" i="4"/>
  <c r="L24" i="4"/>
  <c r="C24" i="4"/>
  <c r="AC23" i="4"/>
  <c r="AA23" i="4"/>
  <c r="L23" i="4"/>
  <c r="C23" i="4"/>
  <c r="AC22" i="4"/>
  <c r="AA22" i="4"/>
  <c r="L22" i="4"/>
  <c r="C22" i="4"/>
  <c r="AC21" i="4"/>
  <c r="AA21" i="4"/>
  <c r="L21" i="4"/>
  <c r="C21" i="4"/>
  <c r="AC20" i="4"/>
  <c r="AA20" i="4"/>
  <c r="L20" i="4"/>
  <c r="C20" i="4"/>
  <c r="AC19" i="4"/>
  <c r="AA19" i="4"/>
  <c r="L19" i="4"/>
  <c r="C19" i="4"/>
  <c r="AC18" i="4"/>
  <c r="AA18" i="4"/>
  <c r="L18" i="4"/>
  <c r="C18" i="4"/>
  <c r="AC17" i="4"/>
  <c r="AA17" i="4"/>
  <c r="L17" i="4"/>
  <c r="C17" i="4"/>
  <c r="AC16" i="4"/>
  <c r="AA16" i="4"/>
  <c r="L16" i="4"/>
  <c r="C16" i="4"/>
  <c r="AC15" i="4"/>
  <c r="AA15" i="4"/>
  <c r="L15" i="4"/>
  <c r="C15" i="4"/>
  <c r="AC14" i="4"/>
  <c r="AA14" i="4"/>
  <c r="L14" i="4"/>
  <c r="C14" i="4"/>
  <c r="AC13" i="4"/>
  <c r="AA13" i="4"/>
  <c r="L13" i="4"/>
  <c r="C13" i="4"/>
  <c r="AC12" i="4"/>
  <c r="AA12" i="4"/>
  <c r="L12" i="4"/>
  <c r="C12" i="4"/>
  <c r="L9" i="4"/>
  <c r="T2" i="4" s="1"/>
  <c r="Q16" i="4" s="1"/>
  <c r="B9" i="4"/>
  <c r="T1" i="4" s="1"/>
  <c r="A9" i="4"/>
  <c r="Q1" i="4" s="1"/>
  <c r="Q8" i="4" s="1"/>
  <c r="P2" i="4"/>
  <c r="P1" i="4"/>
  <c r="P22" i="4" s="1"/>
  <c r="M1" i="4"/>
  <c r="M4" i="4" s="1"/>
  <c r="AC13" i="1"/>
  <c r="AC14" i="1"/>
  <c r="AC15" i="1"/>
  <c r="AC16" i="1"/>
  <c r="AC12" i="1"/>
  <c r="L13" i="1"/>
  <c r="L14" i="1"/>
  <c r="L15" i="1"/>
  <c r="L16" i="1"/>
  <c r="L12" i="1"/>
  <c r="P1" i="1"/>
  <c r="P29" i="1" s="1"/>
  <c r="P2" i="1"/>
  <c r="P30" i="1" s="1"/>
  <c r="C13" i="1"/>
  <c r="C14" i="1"/>
  <c r="C15" i="1"/>
  <c r="C16" i="1"/>
  <c r="C12" i="1"/>
  <c r="C9" i="1" l="1"/>
  <c r="P15" i="4"/>
  <c r="C9" i="4"/>
  <c r="Q2" i="4" s="1"/>
  <c r="Q23" i="4" s="1"/>
  <c r="L9" i="1"/>
  <c r="T2" i="1" s="1"/>
  <c r="S30" i="1" s="1"/>
  <c r="Q2" i="1"/>
  <c r="Q9" i="1" s="1"/>
  <c r="Q30" i="4"/>
  <c r="Q9" i="4"/>
  <c r="D45" i="4"/>
  <c r="D37" i="4"/>
  <c r="D31" i="4"/>
  <c r="D43" i="4"/>
  <c r="D35" i="4"/>
  <c r="D29" i="4"/>
  <c r="D46" i="4"/>
  <c r="D38" i="4"/>
  <c r="D26" i="4"/>
  <c r="D20" i="4"/>
  <c r="D16" i="4"/>
  <c r="D41" i="4"/>
  <c r="D25" i="4"/>
  <c r="D21" i="4"/>
  <c r="D15" i="4"/>
  <c r="D44" i="4"/>
  <c r="D36" i="4"/>
  <c r="D24" i="4"/>
  <c r="D47" i="4"/>
  <c r="D39" i="4"/>
  <c r="D33" i="4"/>
  <c r="D27" i="4"/>
  <c r="D23" i="4"/>
  <c r="D34" i="4"/>
  <c r="D32" i="4"/>
  <c r="D19" i="4"/>
  <c r="D22" i="4"/>
  <c r="D13" i="4"/>
  <c r="D30" i="4"/>
  <c r="D18" i="4"/>
  <c r="D17" i="4"/>
  <c r="D12" i="4"/>
  <c r="D28" i="4"/>
  <c r="D14" i="4"/>
  <c r="D42" i="4"/>
  <c r="D40" i="4"/>
  <c r="R22" i="4"/>
  <c r="S29" i="4"/>
  <c r="P8" i="4"/>
  <c r="Q15" i="4"/>
  <c r="R23" i="4"/>
  <c r="P23" i="4"/>
  <c r="P30" i="4"/>
  <c r="P16" i="4"/>
  <c r="Q22" i="4"/>
  <c r="Q29" i="4"/>
  <c r="S30" i="4"/>
  <c r="P9" i="4"/>
  <c r="P29" i="4"/>
  <c r="R22" i="1"/>
  <c r="Q15" i="1"/>
  <c r="P8" i="1"/>
  <c r="S29" i="1"/>
  <c r="Q1" i="1"/>
  <c r="Q29" i="1" s="1"/>
  <c r="P22" i="1"/>
  <c r="P15" i="1"/>
  <c r="Q8" i="1"/>
  <c r="P23" i="1"/>
  <c r="Q22" i="1"/>
  <c r="P16" i="1"/>
  <c r="M4" i="1"/>
  <c r="D21" i="1" s="1"/>
  <c r="E21" i="1" l="1"/>
  <c r="F21" i="1"/>
  <c r="D19" i="1"/>
  <c r="F19" i="1" s="1"/>
  <c r="D20" i="1"/>
  <c r="D17" i="1"/>
  <c r="F17" i="1" s="1"/>
  <c r="D18" i="1"/>
  <c r="P9" i="1"/>
  <c r="R23" i="1"/>
  <c r="Q23" i="1"/>
  <c r="Q16" i="1"/>
  <c r="Q30" i="1"/>
  <c r="F27" i="4"/>
  <c r="E27" i="4"/>
  <c r="F29" i="4"/>
  <c r="E29" i="4"/>
  <c r="E40" i="4"/>
  <c r="F40" i="4"/>
  <c r="F13" i="4"/>
  <c r="E13" i="4"/>
  <c r="F39" i="4"/>
  <c r="E39" i="4"/>
  <c r="F41" i="4"/>
  <c r="E41" i="4"/>
  <c r="F43" i="4"/>
  <c r="E43" i="4"/>
  <c r="F42" i="4"/>
  <c r="E42" i="4"/>
  <c r="F22" i="4"/>
  <c r="E22" i="4"/>
  <c r="F47" i="4"/>
  <c r="E47" i="4"/>
  <c r="F16" i="4"/>
  <c r="E16" i="4"/>
  <c r="F31" i="4"/>
  <c r="E31" i="4"/>
  <c r="F21" i="4"/>
  <c r="E21" i="4"/>
  <c r="E30" i="4"/>
  <c r="F30" i="4"/>
  <c r="F33" i="4"/>
  <c r="E33" i="4"/>
  <c r="F25" i="4"/>
  <c r="E25" i="4"/>
  <c r="F35" i="4"/>
  <c r="E35" i="4"/>
  <c r="F19" i="4"/>
  <c r="E19" i="4"/>
  <c r="F24" i="4"/>
  <c r="E24" i="4"/>
  <c r="E20" i="4"/>
  <c r="F20" i="4"/>
  <c r="F37" i="4"/>
  <c r="E37" i="4"/>
  <c r="F18" i="4"/>
  <c r="E18" i="4"/>
  <c r="F14" i="4"/>
  <c r="E14" i="4"/>
  <c r="F28" i="4"/>
  <c r="E28" i="4"/>
  <c r="F32" i="4"/>
  <c r="E32" i="4"/>
  <c r="F36" i="4"/>
  <c r="E36" i="4"/>
  <c r="E26" i="4"/>
  <c r="F26" i="4"/>
  <c r="F45" i="4"/>
  <c r="E45" i="4"/>
  <c r="E12" i="4"/>
  <c r="F12" i="4"/>
  <c r="E34" i="4"/>
  <c r="F34" i="4"/>
  <c r="F44" i="4"/>
  <c r="E44" i="4"/>
  <c r="E38" i="4"/>
  <c r="F38" i="4"/>
  <c r="F17" i="4"/>
  <c r="E17" i="4"/>
  <c r="F23" i="4"/>
  <c r="E23" i="4"/>
  <c r="E15" i="4"/>
  <c r="F15" i="4"/>
  <c r="E46" i="4"/>
  <c r="F46" i="4"/>
  <c r="D14" i="1"/>
  <c r="D15" i="1"/>
  <c r="D16" i="1"/>
  <c r="D12" i="1"/>
  <c r="D13" i="1"/>
  <c r="E17" i="1" l="1"/>
  <c r="K17" i="1" s="1"/>
  <c r="E19" i="1"/>
  <c r="G19" i="1" s="1"/>
  <c r="K21" i="1"/>
  <c r="I21" i="1"/>
  <c r="G21" i="1"/>
  <c r="H21" i="1"/>
  <c r="J21" i="1"/>
  <c r="E20" i="1"/>
  <c r="F20" i="1"/>
  <c r="J19" i="1"/>
  <c r="H19" i="1"/>
  <c r="E18" i="1"/>
  <c r="F18" i="1"/>
  <c r="H17" i="1"/>
  <c r="J17" i="1"/>
  <c r="H32" i="4"/>
  <c r="N32" i="4"/>
  <c r="J32" i="4"/>
  <c r="M21" i="4"/>
  <c r="K21" i="4"/>
  <c r="I21" i="4"/>
  <c r="G21" i="4"/>
  <c r="G46" i="4"/>
  <c r="M46" i="4"/>
  <c r="K46" i="4"/>
  <c r="I46" i="4"/>
  <c r="I45" i="4"/>
  <c r="G45" i="4"/>
  <c r="M45" i="4"/>
  <c r="K45" i="4"/>
  <c r="J37" i="4"/>
  <c r="H37" i="4"/>
  <c r="N37" i="4"/>
  <c r="N35" i="4"/>
  <c r="J35" i="4"/>
  <c r="H35" i="4"/>
  <c r="H22" i="4"/>
  <c r="N22" i="4"/>
  <c r="J22" i="4"/>
  <c r="G38" i="4"/>
  <c r="M38" i="4"/>
  <c r="K38" i="4"/>
  <c r="I38" i="4"/>
  <c r="H28" i="4"/>
  <c r="N28" i="4"/>
  <c r="J28" i="4"/>
  <c r="M25" i="4"/>
  <c r="K25" i="4"/>
  <c r="I25" i="4"/>
  <c r="G25" i="4"/>
  <c r="K42" i="4"/>
  <c r="I42" i="4"/>
  <c r="G42" i="4"/>
  <c r="M42" i="4"/>
  <c r="I13" i="4"/>
  <c r="G13" i="4"/>
  <c r="M13" i="4"/>
  <c r="K13" i="4"/>
  <c r="M15" i="4"/>
  <c r="K15" i="4"/>
  <c r="I15" i="4"/>
  <c r="G15" i="4"/>
  <c r="I44" i="4"/>
  <c r="G44" i="4"/>
  <c r="M44" i="4"/>
  <c r="K44" i="4"/>
  <c r="J26" i="4"/>
  <c r="N26" i="4"/>
  <c r="H26" i="4"/>
  <c r="I14" i="4"/>
  <c r="G14" i="4"/>
  <c r="K14" i="4"/>
  <c r="M14" i="4"/>
  <c r="M20" i="4"/>
  <c r="K20" i="4"/>
  <c r="I20" i="4"/>
  <c r="G20" i="4"/>
  <c r="H25" i="4"/>
  <c r="N25" i="4"/>
  <c r="J25" i="4"/>
  <c r="J31" i="4"/>
  <c r="H31" i="4"/>
  <c r="N31" i="4"/>
  <c r="H42" i="4"/>
  <c r="N42" i="4"/>
  <c r="J42" i="4"/>
  <c r="H13" i="4"/>
  <c r="N13" i="4"/>
  <c r="J13" i="4"/>
  <c r="G23" i="4"/>
  <c r="M23" i="4"/>
  <c r="K23" i="4"/>
  <c r="I23" i="4"/>
  <c r="N44" i="4"/>
  <c r="J44" i="4"/>
  <c r="H44" i="4"/>
  <c r="G26" i="4"/>
  <c r="M26" i="4"/>
  <c r="K26" i="4"/>
  <c r="I26" i="4"/>
  <c r="J14" i="4"/>
  <c r="H14" i="4"/>
  <c r="N14" i="4"/>
  <c r="I24" i="4"/>
  <c r="G24" i="4"/>
  <c r="M24" i="4"/>
  <c r="K24" i="4"/>
  <c r="G33" i="4"/>
  <c r="M33" i="4"/>
  <c r="I33" i="4"/>
  <c r="K33" i="4"/>
  <c r="K16" i="4"/>
  <c r="I16" i="4"/>
  <c r="G16" i="4"/>
  <c r="M16" i="4"/>
  <c r="K43" i="4"/>
  <c r="I43" i="4"/>
  <c r="M43" i="4"/>
  <c r="G43" i="4"/>
  <c r="J40" i="4"/>
  <c r="H40" i="4"/>
  <c r="N40" i="4"/>
  <c r="K22" i="4"/>
  <c r="I22" i="4"/>
  <c r="G22" i="4"/>
  <c r="M22" i="4"/>
  <c r="J23" i="4"/>
  <c r="H23" i="4"/>
  <c r="N23" i="4"/>
  <c r="J34" i="4"/>
  <c r="H34" i="4"/>
  <c r="N34" i="4"/>
  <c r="I36" i="4"/>
  <c r="G36" i="4"/>
  <c r="M36" i="4"/>
  <c r="K36" i="4"/>
  <c r="N24" i="4"/>
  <c r="H24" i="4"/>
  <c r="J24" i="4"/>
  <c r="J33" i="4"/>
  <c r="H33" i="4"/>
  <c r="N33" i="4"/>
  <c r="J16" i="4"/>
  <c r="H16" i="4"/>
  <c r="N16" i="4"/>
  <c r="N43" i="4"/>
  <c r="J43" i="4"/>
  <c r="H43" i="4"/>
  <c r="M40" i="4"/>
  <c r="K40" i="4"/>
  <c r="I40" i="4"/>
  <c r="G40" i="4"/>
  <c r="M12" i="4"/>
  <c r="K12" i="4"/>
  <c r="G12" i="4"/>
  <c r="I12" i="4"/>
  <c r="E9" i="4"/>
  <c r="I37" i="4"/>
  <c r="G37" i="4"/>
  <c r="M37" i="4"/>
  <c r="K37" i="4"/>
  <c r="J38" i="4"/>
  <c r="N38" i="4"/>
  <c r="H38" i="4"/>
  <c r="K28" i="4"/>
  <c r="I28" i="4"/>
  <c r="G28" i="4"/>
  <c r="M28" i="4"/>
  <c r="H21" i="4"/>
  <c r="N21" i="4"/>
  <c r="J21" i="4"/>
  <c r="J39" i="4"/>
  <c r="H39" i="4"/>
  <c r="N39" i="4"/>
  <c r="J15" i="4"/>
  <c r="N15" i="4"/>
  <c r="H15" i="4"/>
  <c r="J45" i="4"/>
  <c r="H45" i="4"/>
  <c r="N45" i="4"/>
  <c r="J20" i="4"/>
  <c r="N20" i="4"/>
  <c r="H20" i="4"/>
  <c r="I31" i="4"/>
  <c r="G31" i="4"/>
  <c r="K31" i="4"/>
  <c r="M31" i="4"/>
  <c r="K17" i="4"/>
  <c r="G17" i="4"/>
  <c r="M17" i="4"/>
  <c r="I17" i="4"/>
  <c r="M34" i="4"/>
  <c r="K34" i="4"/>
  <c r="I34" i="4"/>
  <c r="G34" i="4"/>
  <c r="N36" i="4"/>
  <c r="J36" i="4"/>
  <c r="H36" i="4"/>
  <c r="I18" i="4"/>
  <c r="G18" i="4"/>
  <c r="M18" i="4"/>
  <c r="K18" i="4"/>
  <c r="I19" i="4"/>
  <c r="M19" i="4"/>
  <c r="G19" i="4"/>
  <c r="K19" i="4"/>
  <c r="J30" i="4"/>
  <c r="H30" i="4"/>
  <c r="N30" i="4"/>
  <c r="G47" i="4"/>
  <c r="M47" i="4"/>
  <c r="K47" i="4"/>
  <c r="I47" i="4"/>
  <c r="M41" i="4"/>
  <c r="K41" i="4"/>
  <c r="I41" i="4"/>
  <c r="G41" i="4"/>
  <c r="K29" i="4"/>
  <c r="I29" i="4"/>
  <c r="M29" i="4"/>
  <c r="G29" i="4"/>
  <c r="J17" i="4"/>
  <c r="H17" i="4"/>
  <c r="N17" i="4"/>
  <c r="H12" i="4"/>
  <c r="N12" i="4"/>
  <c r="J12" i="4"/>
  <c r="F9" i="4"/>
  <c r="K32" i="4"/>
  <c r="I32" i="4"/>
  <c r="G32" i="4"/>
  <c r="M32" i="4"/>
  <c r="J18" i="4"/>
  <c r="H18" i="4"/>
  <c r="N18" i="4"/>
  <c r="J19" i="4"/>
  <c r="H19" i="4"/>
  <c r="N19" i="4"/>
  <c r="M30" i="4"/>
  <c r="K30" i="4"/>
  <c r="I30" i="4"/>
  <c r="G30" i="4"/>
  <c r="J47" i="4"/>
  <c r="H47" i="4"/>
  <c r="N47" i="4"/>
  <c r="H41" i="4"/>
  <c r="N41" i="4"/>
  <c r="J41" i="4"/>
  <c r="N29" i="4"/>
  <c r="J29" i="4"/>
  <c r="H29" i="4"/>
  <c r="J46" i="4"/>
  <c r="N46" i="4"/>
  <c r="H46" i="4"/>
  <c r="K35" i="4"/>
  <c r="I35" i="4"/>
  <c r="M35" i="4"/>
  <c r="G35" i="4"/>
  <c r="G39" i="4"/>
  <c r="M39" i="4"/>
  <c r="K39" i="4"/>
  <c r="I39" i="4"/>
  <c r="G27" i="4"/>
  <c r="M27" i="4"/>
  <c r="K27" i="4"/>
  <c r="I27" i="4"/>
  <c r="J27" i="4"/>
  <c r="H27" i="4"/>
  <c r="N27" i="4"/>
  <c r="E13" i="1"/>
  <c r="F13" i="1"/>
  <c r="F12" i="1"/>
  <c r="E12" i="1"/>
  <c r="F16" i="1"/>
  <c r="E16" i="1"/>
  <c r="F15" i="1"/>
  <c r="E15" i="1"/>
  <c r="F14" i="1"/>
  <c r="E14" i="1"/>
  <c r="K19" i="1" l="1"/>
  <c r="I17" i="1"/>
  <c r="G17" i="1"/>
  <c r="I19" i="1"/>
  <c r="K20" i="1"/>
  <c r="I20" i="1"/>
  <c r="G20" i="1"/>
  <c r="H20" i="1"/>
  <c r="J20" i="1"/>
  <c r="G18" i="1"/>
  <c r="K18" i="1"/>
  <c r="I18" i="1"/>
  <c r="J18" i="1"/>
  <c r="H18" i="1"/>
  <c r="F9" i="1"/>
  <c r="E9" i="1"/>
  <c r="H9" i="4"/>
  <c r="S2" i="4" s="1"/>
  <c r="M9" i="4"/>
  <c r="T3" i="4" s="1"/>
  <c r="R24" i="4" s="1"/>
  <c r="P3" i="4"/>
  <c r="R1" i="4"/>
  <c r="P4" i="4"/>
  <c r="S1" i="4"/>
  <c r="I9" i="4"/>
  <c r="R3" i="4" s="1"/>
  <c r="J9" i="4"/>
  <c r="S4" i="4" s="1"/>
  <c r="G9" i="4"/>
  <c r="N9" i="4"/>
  <c r="T4" i="4" s="1"/>
  <c r="K9" i="4"/>
  <c r="M15" i="1"/>
  <c r="I15" i="1"/>
  <c r="G15" i="1"/>
  <c r="K15" i="1"/>
  <c r="J16" i="1"/>
  <c r="N16" i="1"/>
  <c r="H16" i="1"/>
  <c r="K13" i="1"/>
  <c r="I13" i="1"/>
  <c r="G13" i="1"/>
  <c r="M13" i="1"/>
  <c r="M14" i="1"/>
  <c r="K14" i="1"/>
  <c r="G14" i="1"/>
  <c r="I14" i="1"/>
  <c r="I16" i="1"/>
  <c r="K16" i="1"/>
  <c r="G16" i="1"/>
  <c r="M16" i="1"/>
  <c r="N13" i="1"/>
  <c r="J13" i="1"/>
  <c r="H13" i="1"/>
  <c r="H14" i="1"/>
  <c r="N14" i="1"/>
  <c r="J14" i="1"/>
  <c r="H15" i="1"/>
  <c r="N15" i="1"/>
  <c r="J15" i="1"/>
  <c r="H12" i="1"/>
  <c r="J12" i="1"/>
  <c r="N12" i="1"/>
  <c r="K12" i="1"/>
  <c r="I12" i="1"/>
  <c r="G12" i="1"/>
  <c r="M12" i="1"/>
  <c r="N9" i="1" l="1"/>
  <c r="T4" i="1" s="1"/>
  <c r="R25" i="1" s="1"/>
  <c r="M9" i="1"/>
  <c r="T3" i="1" s="1"/>
  <c r="P10" i="1" s="1"/>
  <c r="G9" i="1"/>
  <c r="Q3" i="1" s="1"/>
  <c r="K9" i="1"/>
  <c r="S3" i="1" s="1"/>
  <c r="J9" i="1"/>
  <c r="S4" i="1" s="1"/>
  <c r="S11" i="1" s="1"/>
  <c r="I9" i="1"/>
  <c r="R3" i="1" s="1"/>
  <c r="R17" i="1" s="1"/>
  <c r="H9" i="1"/>
  <c r="S2" i="1" s="1"/>
  <c r="Q4" i="4"/>
  <c r="Q25" i="4" s="1"/>
  <c r="P10" i="4"/>
  <c r="Q17" i="4"/>
  <c r="S31" i="4"/>
  <c r="R2" i="4"/>
  <c r="Q3" i="4"/>
  <c r="S18" i="4"/>
  <c r="S25" i="4"/>
  <c r="S11" i="4"/>
  <c r="R31" i="4"/>
  <c r="R10" i="4"/>
  <c r="R17" i="4"/>
  <c r="S15" i="4"/>
  <c r="S8" i="4"/>
  <c r="S22" i="4"/>
  <c r="P32" i="4"/>
  <c r="P18" i="4"/>
  <c r="P25" i="4"/>
  <c r="S23" i="4"/>
  <c r="S16" i="4"/>
  <c r="S9" i="4"/>
  <c r="R29" i="4"/>
  <c r="R15" i="4"/>
  <c r="R8" i="4"/>
  <c r="R4" i="4"/>
  <c r="S3" i="4"/>
  <c r="P24" i="4"/>
  <c r="P31" i="4"/>
  <c r="P17" i="4"/>
  <c r="P11" i="4"/>
  <c r="R25" i="4"/>
  <c r="Q18" i="4"/>
  <c r="S32" i="4"/>
  <c r="P4" i="1"/>
  <c r="S1" i="1"/>
  <c r="R1" i="1"/>
  <c r="P3" i="1"/>
  <c r="Q11" i="4" l="1"/>
  <c r="Q32" i="4"/>
  <c r="S17" i="4"/>
  <c r="S10" i="4"/>
  <c r="S24" i="4"/>
  <c r="Q31" i="4"/>
  <c r="Q10" i="4"/>
  <c r="Q24" i="4"/>
  <c r="R32" i="4"/>
  <c r="R18" i="4"/>
  <c r="R11" i="4"/>
  <c r="R30" i="4"/>
  <c r="R16" i="4"/>
  <c r="R9" i="4"/>
  <c r="T6" i="4"/>
  <c r="S18" i="1"/>
  <c r="S25" i="1"/>
  <c r="R2" i="1"/>
  <c r="R30" i="1" s="1"/>
  <c r="R4" i="1"/>
  <c r="R11" i="1" s="1"/>
  <c r="Q4" i="1"/>
  <c r="Q25" i="1" s="1"/>
  <c r="R24" i="1"/>
  <c r="R10" i="1"/>
  <c r="Q18" i="1"/>
  <c r="S32" i="1"/>
  <c r="Q17" i="1"/>
  <c r="R31" i="1"/>
  <c r="P11" i="1"/>
  <c r="S31" i="1"/>
  <c r="S22" i="1"/>
  <c r="S8" i="1"/>
  <c r="S15" i="1"/>
  <c r="Q24" i="1"/>
  <c r="Q10" i="1"/>
  <c r="Q31" i="1"/>
  <c r="R29" i="1"/>
  <c r="R8" i="1"/>
  <c r="R15" i="1"/>
  <c r="S10" i="1"/>
  <c r="S17" i="1"/>
  <c r="S24" i="1"/>
  <c r="P31" i="1"/>
  <c r="P17" i="1"/>
  <c r="P24" i="1"/>
  <c r="S9" i="1"/>
  <c r="S23" i="1"/>
  <c r="S16" i="1"/>
  <c r="P32" i="1"/>
  <c r="P25" i="1"/>
  <c r="P18" i="1"/>
  <c r="S27" i="4" l="1"/>
  <c r="T27" i="4" s="1"/>
  <c r="X39" i="4" s="1"/>
  <c r="S34" i="4"/>
  <c r="T34" i="4" s="1"/>
  <c r="Y34" i="4" s="1"/>
  <c r="S20" i="4"/>
  <c r="T20" i="4" s="1"/>
  <c r="W30" i="4" s="1"/>
  <c r="S13" i="4"/>
  <c r="T13" i="4" s="1"/>
  <c r="Z39" i="4" s="1"/>
  <c r="R32" i="1"/>
  <c r="R18" i="1"/>
  <c r="Q32" i="1"/>
  <c r="R9" i="1"/>
  <c r="Q11" i="1"/>
  <c r="R16" i="1"/>
  <c r="T6" i="1"/>
  <c r="S27" i="1"/>
  <c r="X13" i="4" l="1"/>
  <c r="X43" i="4"/>
  <c r="X45" i="4"/>
  <c r="X22" i="4"/>
  <c r="X26" i="4"/>
  <c r="X20" i="4"/>
  <c r="X16" i="4"/>
  <c r="X21" i="4"/>
  <c r="X30" i="4"/>
  <c r="X46" i="4"/>
  <c r="X24" i="4"/>
  <c r="X28" i="4"/>
  <c r="X27" i="4"/>
  <c r="X14" i="4"/>
  <c r="X40" i="4"/>
  <c r="X31" i="4"/>
  <c r="X32" i="4"/>
  <c r="X15" i="4"/>
  <c r="X41" i="4"/>
  <c r="X36" i="4"/>
  <c r="X44" i="4"/>
  <c r="X19" i="4"/>
  <c r="X29" i="4"/>
  <c r="X47" i="4"/>
  <c r="X17" i="4"/>
  <c r="X34" i="4"/>
  <c r="X18" i="4"/>
  <c r="X42" i="4"/>
  <c r="X38" i="4"/>
  <c r="X23" i="4"/>
  <c r="X25" i="4"/>
  <c r="X33" i="4"/>
  <c r="X12" i="4"/>
  <c r="X35" i="4"/>
  <c r="X37" i="4"/>
  <c r="Y47" i="4"/>
  <c r="Y36" i="4"/>
  <c r="Y46" i="4"/>
  <c r="Y21" i="4"/>
  <c r="Y40" i="4"/>
  <c r="Y30" i="4"/>
  <c r="Y38" i="4"/>
  <c r="Y23" i="4"/>
  <c r="Y31" i="4"/>
  <c r="Y29" i="4"/>
  <c r="Y15" i="4"/>
  <c r="Y13" i="4"/>
  <c r="Y19" i="4"/>
  <c r="Y27" i="4"/>
  <c r="Y42" i="4"/>
  <c r="Z44" i="4"/>
  <c r="Y33" i="4"/>
  <c r="Y17" i="4"/>
  <c r="Y35" i="4"/>
  <c r="Y25" i="4"/>
  <c r="Y44" i="4"/>
  <c r="Y18" i="4"/>
  <c r="Y37" i="4"/>
  <c r="Y22" i="4"/>
  <c r="Y45" i="4"/>
  <c r="Y41" i="4"/>
  <c r="Y26" i="4"/>
  <c r="Y20" i="4"/>
  <c r="Y28" i="4"/>
  <c r="Y39" i="4"/>
  <c r="Y43" i="4"/>
  <c r="Y16" i="4"/>
  <c r="Y14" i="4"/>
  <c r="Y12" i="4"/>
  <c r="Y32" i="4"/>
  <c r="Y24" i="4"/>
  <c r="W21" i="4"/>
  <c r="W47" i="4"/>
  <c r="W35" i="4"/>
  <c r="W24" i="4"/>
  <c r="W13" i="4"/>
  <c r="W22" i="4"/>
  <c r="W15" i="4"/>
  <c r="W14" i="4"/>
  <c r="W42" i="4"/>
  <c r="W41" i="4"/>
  <c r="W40" i="4"/>
  <c r="W17" i="4"/>
  <c r="W26" i="4"/>
  <c r="Z15" i="4"/>
  <c r="W12" i="4"/>
  <c r="W36" i="4"/>
  <c r="W20" i="4"/>
  <c r="W44" i="4"/>
  <c r="W18" i="4"/>
  <c r="W25" i="4"/>
  <c r="W29" i="4"/>
  <c r="W32" i="4"/>
  <c r="W31" i="4"/>
  <c r="W27" i="4"/>
  <c r="W37" i="4"/>
  <c r="W33" i="4"/>
  <c r="W38" i="4"/>
  <c r="Z21" i="4"/>
  <c r="W16" i="4"/>
  <c r="W28" i="4"/>
  <c r="W19" i="4"/>
  <c r="W23" i="4"/>
  <c r="W43" i="4"/>
  <c r="W45" i="4"/>
  <c r="W39" i="4"/>
  <c r="W46" i="4"/>
  <c r="Z38" i="4"/>
  <c r="W34" i="4"/>
  <c r="Z46" i="4"/>
  <c r="Z40" i="4"/>
  <c r="Z19" i="4"/>
  <c r="Z34" i="4"/>
  <c r="Z47" i="4"/>
  <c r="Z36" i="4"/>
  <c r="Z25" i="4"/>
  <c r="Z42" i="4"/>
  <c r="Z31" i="4"/>
  <c r="Z35" i="4"/>
  <c r="Z37" i="4"/>
  <c r="Z27" i="4"/>
  <c r="Z23" i="4"/>
  <c r="Z16" i="4"/>
  <c r="Z41" i="4"/>
  <c r="Z43" i="4"/>
  <c r="Z45" i="4"/>
  <c r="Z17" i="4"/>
  <c r="Z28" i="4"/>
  <c r="Z22" i="4"/>
  <c r="Z14" i="4"/>
  <c r="Z29" i="4"/>
  <c r="Z18" i="4"/>
  <c r="Z12" i="4"/>
  <c r="Z26" i="4"/>
  <c r="Z20" i="4"/>
  <c r="Z33" i="4"/>
  <c r="Z30" i="4"/>
  <c r="AE30" i="4" s="1"/>
  <c r="AB30" i="4" s="1"/>
  <c r="AD30" i="4" s="1"/>
  <c r="Z13" i="4"/>
  <c r="Z32" i="4"/>
  <c r="Z24" i="4"/>
  <c r="S20" i="1"/>
  <c r="T20" i="1" s="1"/>
  <c r="S34" i="1"/>
  <c r="T34" i="1" s="1"/>
  <c r="T27" i="1"/>
  <c r="S13" i="1"/>
  <c r="T13" i="1" s="1"/>
  <c r="Z17" i="1" l="1"/>
  <c r="Z18" i="1"/>
  <c r="Z19" i="1"/>
  <c r="Z20" i="1"/>
  <c r="Z21" i="1"/>
  <c r="W17" i="1"/>
  <c r="W18" i="1"/>
  <c r="W19" i="1"/>
  <c r="W20" i="1"/>
  <c r="W21" i="1"/>
  <c r="Y17" i="1"/>
  <c r="Y18" i="1"/>
  <c r="Y19" i="1"/>
  <c r="Y20" i="1"/>
  <c r="Y21" i="1"/>
  <c r="X17" i="1"/>
  <c r="X18" i="1"/>
  <c r="X19" i="1"/>
  <c r="X20" i="1"/>
  <c r="X21" i="1"/>
  <c r="Y14" i="1"/>
  <c r="AE26" i="4"/>
  <c r="AB26" i="4" s="1"/>
  <c r="AD26" i="4" s="1"/>
  <c r="AE31" i="4"/>
  <c r="AB31" i="4" s="1"/>
  <c r="AD31" i="4" s="1"/>
  <c r="AE39" i="4"/>
  <c r="AB39" i="4" s="1"/>
  <c r="AD39" i="4" s="1"/>
  <c r="AE17" i="4"/>
  <c r="AB17" i="4" s="1"/>
  <c r="AD17" i="4" s="1"/>
  <c r="AE25" i="4"/>
  <c r="AB25" i="4" s="1"/>
  <c r="AD25" i="4" s="1"/>
  <c r="AE46" i="4"/>
  <c r="AB46" i="4" s="1"/>
  <c r="AD46" i="4" s="1"/>
  <c r="AE15" i="4"/>
  <c r="AB15" i="4" s="1"/>
  <c r="AD15" i="4" s="1"/>
  <c r="AE38" i="4"/>
  <c r="AB38" i="4" s="1"/>
  <c r="AD38" i="4" s="1"/>
  <c r="AE18" i="4"/>
  <c r="AB18" i="4" s="1"/>
  <c r="AD18" i="4" s="1"/>
  <c r="AE44" i="4"/>
  <c r="AB44" i="4" s="1"/>
  <c r="AD44" i="4" s="1"/>
  <c r="AE41" i="4"/>
  <c r="AB41" i="4" s="1"/>
  <c r="AD41" i="4" s="1"/>
  <c r="AE21" i="4"/>
  <c r="AB21" i="4" s="1"/>
  <c r="AD21" i="4" s="1"/>
  <c r="AE47" i="4"/>
  <c r="AE8" i="4" s="1"/>
  <c r="X3" i="4" s="1"/>
  <c r="AE12" i="4"/>
  <c r="AB12" i="4" s="1"/>
  <c r="AD12" i="4" s="1"/>
  <c r="AE40" i="4"/>
  <c r="AB40" i="4" s="1"/>
  <c r="AD40" i="4" s="1"/>
  <c r="AE19" i="4"/>
  <c r="AB19" i="4" s="1"/>
  <c r="AD19" i="4" s="1"/>
  <c r="AE35" i="4"/>
  <c r="AB35" i="4" s="1"/>
  <c r="AD35" i="4" s="1"/>
  <c r="AE28" i="4"/>
  <c r="AB28" i="4" s="1"/>
  <c r="AD28" i="4" s="1"/>
  <c r="AE45" i="4"/>
  <c r="AB45" i="4" s="1"/>
  <c r="AD45" i="4" s="1"/>
  <c r="AE29" i="4"/>
  <c r="AB29" i="4" s="1"/>
  <c r="AD29" i="4" s="1"/>
  <c r="AE22" i="4"/>
  <c r="AB22" i="4" s="1"/>
  <c r="AD22" i="4" s="1"/>
  <c r="AE32" i="4"/>
  <c r="AB32" i="4" s="1"/>
  <c r="AD32" i="4" s="1"/>
  <c r="AE16" i="4"/>
  <c r="AB16" i="4" s="1"/>
  <c r="AD16" i="4" s="1"/>
  <c r="AE24" i="4"/>
  <c r="AB24" i="4" s="1"/>
  <c r="AD24" i="4" s="1"/>
  <c r="AE13" i="4"/>
  <c r="AB13" i="4" s="1"/>
  <c r="AD13" i="4" s="1"/>
  <c r="AE33" i="4"/>
  <c r="AB33" i="4" s="1"/>
  <c r="AD33" i="4" s="1"/>
  <c r="AE20" i="4"/>
  <c r="AB20" i="4" s="1"/>
  <c r="AD20" i="4" s="1"/>
  <c r="AE43" i="4"/>
  <c r="AB43" i="4" s="1"/>
  <c r="AD43" i="4" s="1"/>
  <c r="AE42" i="4"/>
  <c r="AB42" i="4" s="1"/>
  <c r="AD42" i="4" s="1"/>
  <c r="AE36" i="4"/>
  <c r="AB36" i="4" s="1"/>
  <c r="AD36" i="4" s="1"/>
  <c r="AE14" i="4"/>
  <c r="AB14" i="4" s="1"/>
  <c r="AD14" i="4" s="1"/>
  <c r="AE27" i="4"/>
  <c r="AB27" i="4" s="1"/>
  <c r="AD27" i="4" s="1"/>
  <c r="AE34" i="4"/>
  <c r="AB34" i="4" s="1"/>
  <c r="AD34" i="4" s="1"/>
  <c r="AE23" i="4"/>
  <c r="AB23" i="4" s="1"/>
  <c r="AD23" i="4" s="1"/>
  <c r="AE37" i="4"/>
  <c r="AB37" i="4" s="1"/>
  <c r="AD37" i="4" s="1"/>
  <c r="X14" i="1"/>
  <c r="X15" i="1"/>
  <c r="X12" i="1"/>
  <c r="X13" i="1"/>
  <c r="X16" i="1"/>
  <c r="Y15" i="1"/>
  <c r="Z15" i="1"/>
  <c r="W16" i="1"/>
  <c r="W14" i="1"/>
  <c r="W12" i="1"/>
  <c r="Z13" i="1"/>
  <c r="Z12" i="1"/>
  <c r="Z14" i="1"/>
  <c r="Z16" i="1"/>
  <c r="W15" i="1"/>
  <c r="W13" i="1"/>
  <c r="Y12" i="1"/>
  <c r="Y13" i="1"/>
  <c r="Y16" i="1"/>
  <c r="AE19" i="1" l="1"/>
  <c r="AB19" i="1" s="1"/>
  <c r="AE20" i="1"/>
  <c r="AB20" i="1" s="1"/>
  <c r="AE21" i="1"/>
  <c r="AB21" i="1" s="1"/>
  <c r="AE18" i="1"/>
  <c r="AB18" i="1" s="1"/>
  <c r="AE17" i="1"/>
  <c r="AB17" i="1" s="1"/>
  <c r="AD8" i="4"/>
  <c r="AD10" i="4"/>
  <c r="AC10" i="4" s="1"/>
  <c r="Y3" i="4" s="1"/>
  <c r="Z3" i="4" s="1"/>
  <c r="X5" i="4" s="1"/>
  <c r="AE15" i="1"/>
  <c r="AB15" i="1" s="1"/>
  <c r="AD15" i="1" s="1"/>
  <c r="AE14" i="1"/>
  <c r="AB14" i="1" s="1"/>
  <c r="AD14" i="1" s="1"/>
  <c r="AE16" i="1"/>
  <c r="AD8" i="1" s="1"/>
  <c r="AE12" i="1"/>
  <c r="AB12" i="1" s="1"/>
  <c r="AD12" i="1" s="1"/>
  <c r="AE13" i="1"/>
  <c r="AB13" i="1" s="1"/>
  <c r="AD13" i="1" s="1"/>
  <c r="AB16" i="1" l="1"/>
  <c r="AD16" i="1" s="1"/>
  <c r="AD10" i="1" s="1"/>
  <c r="AC10" i="1" s="1"/>
  <c r="Y3" i="1" s="1"/>
  <c r="Z3" i="1" s="1"/>
  <c r="AE8" i="1"/>
  <c r="X3" i="1" s="1"/>
  <c r="X5" i="1" l="1"/>
</calcChain>
</file>

<file path=xl/sharedStrings.xml><?xml version="1.0" encoding="utf-8"?>
<sst xmlns="http://schemas.openxmlformats.org/spreadsheetml/2006/main" count="278" uniqueCount="44">
  <si>
    <t>V</t>
  </si>
  <si>
    <t>=</t>
  </si>
  <si>
    <t>a</t>
  </si>
  <si>
    <t>+</t>
  </si>
  <si>
    <t>bt</t>
  </si>
  <si>
    <t>c*SIN(2PI*t/N)</t>
  </si>
  <si>
    <t>d*COS(2PI*t/N)</t>
  </si>
  <si>
    <t>N</t>
  </si>
  <si>
    <t>t</t>
  </si>
  <si>
    <t>t2</t>
  </si>
  <si>
    <t>n</t>
  </si>
  <si>
    <t>2PI/N</t>
  </si>
  <si>
    <t>PI</t>
  </si>
  <si>
    <t>2PIt/N</t>
  </si>
  <si>
    <t>SIN</t>
  </si>
  <si>
    <t>COS</t>
  </si>
  <si>
    <t>st</t>
  </si>
  <si>
    <t>s SIN</t>
  </si>
  <si>
    <t>s COS</t>
  </si>
  <si>
    <t>st2</t>
  </si>
  <si>
    <t>sV</t>
  </si>
  <si>
    <t>t*SIN</t>
  </si>
  <si>
    <t>t*COS</t>
  </si>
  <si>
    <t>s t*SIN</t>
  </si>
  <si>
    <t>s t*COS</t>
  </si>
  <si>
    <t>SIN2</t>
  </si>
  <si>
    <t>COS2</t>
  </si>
  <si>
    <t>s SIN2</t>
  </si>
  <si>
    <t>s COS2</t>
  </si>
  <si>
    <t>SINCOS</t>
  </si>
  <si>
    <t>s SINCOS</t>
  </si>
  <si>
    <t>tV</t>
  </si>
  <si>
    <t>V SIN</t>
  </si>
  <si>
    <t>V COS</t>
  </si>
  <si>
    <t>s tV</t>
  </si>
  <si>
    <t>s V SIN</t>
  </si>
  <si>
    <t>s V COS</t>
  </si>
  <si>
    <t>c ...</t>
  </si>
  <si>
    <t>d ...</t>
  </si>
  <si>
    <t xml:space="preserve"> </t>
  </si>
  <si>
    <t>valoare</t>
  </si>
  <si>
    <t>diferenta globala</t>
  </si>
  <si>
    <t>rezultat</t>
  </si>
  <si>
    <t>VIITORUL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</si>
</sst>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3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'5 valori'!$AA$12:$AA$21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'5 valori'!$AB$12:$AB$21</c:f>
              <c:numCache>
                <c:formatCode>General</c:formatCode>
                <c:ptCount val="10"/>
                <c:pt idx="0">
                  <c:v>4129.5859010298591</c:v>
                </c:pt>
                <c:pt idx="1">
                  <c:v>5042.6282498633227</c:v>
                </c:pt>
                <c:pt idx="2">
                  <c:v>5740.3025993838346</c:v>
                </c:pt>
                <c:pt idx="3">
                  <c:v>5608.1043110286955</c:v>
                </c:pt>
                <c:pt idx="4">
                  <c:v>5022.0353725028572</c:v>
                </c:pt>
                <c:pt idx="5">
                  <c:v>5320.9167165674653</c:v>
                </c:pt>
                <c:pt idx="6">
                  <c:v>7212.5255603351634</c:v>
                </c:pt>
                <c:pt idx="7">
                  <c:v>9499.3277265638171</c:v>
                </c:pt>
                <c:pt idx="8">
                  <c:v>10067.740910350163</c:v>
                </c:pt>
                <c:pt idx="9">
                  <c:v>8411.568390154127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'5 valori'!$AA$12:$AA$21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'5 valori'!$AC$12:$AC$21</c:f>
              <c:numCache>
                <c:formatCode>General</c:formatCode>
                <c:ptCount val="10"/>
                <c:pt idx="0">
                  <c:v>4109</c:v>
                </c:pt>
                <c:pt idx="1">
                  <c:v>4955</c:v>
                </c:pt>
                <c:pt idx="2">
                  <c:v>5171</c:v>
                </c:pt>
                <c:pt idx="3">
                  <c:v>5445</c:v>
                </c:pt>
                <c:pt idx="4">
                  <c:v>5715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17856"/>
        <c:axId val="54818432"/>
      </c:scatterChart>
      <c:valAx>
        <c:axId val="54817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4818432"/>
        <c:crosses val="autoZero"/>
        <c:crossBetween val="midCat"/>
      </c:valAx>
      <c:valAx>
        <c:axId val="54818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8178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Sheet1!$AB$12:$AB$46</c:f>
              <c:numCache>
                <c:formatCode>General</c:formatCode>
                <c:ptCount val="35"/>
                <c:pt idx="0">
                  <c:v>1152.0975563830343</c:v>
                </c:pt>
                <c:pt idx="1">
                  <c:v>1155.6486283396696</c:v>
                </c:pt>
                <c:pt idx="2">
                  <c:v>1156.7767874828971</c:v>
                </c:pt>
                <c:pt idx="3">
                  <c:v>1154.7079754852214</c:v>
                </c:pt>
                <c:pt idx="4">
                  <c:v>1149.1359694142693</c:v>
                </c:pt>
                <c:pt idx="5">
                  <c:v>1140.2897120671278</c:v>
                </c:pt>
                <c:pt idx="6">
                  <c:v>1128.9369226584085</c:v>
                </c:pt>
                <c:pt idx="7">
                  <c:v>1116.3219001974762</c:v>
                </c:pt>
                <c:pt idx="8">
                  <c:v>1104.0425584021332</c:v>
                </c:pt>
                <c:pt idx="9">
                  <c:v>1093.8784492866678</c:v>
                </c:pt>
                <c:pt idx="10">
                  <c:v>1087.5871529185474</c:v>
                </c:pt>
                <c:pt idx="11">
                  <c:v>1086.6903442781327</c:v>
                </c:pt>
                <c:pt idx="12">
                  <c:v>1092.2726649723065</c:v>
                </c:pt>
                <c:pt idx="13">
                  <c:v>1104.8160011218056</c:v>
                </c:pt>
                <c:pt idx="14">
                  <c:v>1124.0889003177729</c:v>
                </c:pt>
                <c:pt idx="15">
                  <c:v>1149.1058825104435</c:v>
                </c:pt>
                <c:pt idx="16">
                  <c:v>1178.1647567405314</c:v>
                </c:pt>
                <c:pt idx="17">
                  <c:v>1208.9623653643273</c:v>
                </c:pt>
                <c:pt idx="18">
                  <c:v>1238.7811739219992</c:v>
                </c:pt>
                <c:pt idx="19">
                  <c:v>1264.7315901072332</c:v>
                </c:pt>
                <c:pt idx="20">
                  <c:v>1284.0285852686709</c:v>
                </c:pt>
                <c:pt idx="21">
                  <c:v>1294.2767631473037</c:v>
                </c:pt>
                <c:pt idx="22">
                  <c:v>1293.7359655713981</c:v>
                </c:pt>
                <c:pt idx="23">
                  <c:v>1281.5401011161068</c:v>
                </c:pt>
                <c:pt idx="24">
                  <c:v>1257.8451614156759</c:v>
                </c:pt>
                <c:pt idx="25">
                  <c:v>1223.8881266647113</c:v>
                </c:pt>
                <c:pt idx="26">
                  <c:v>1181.946192091616</c:v>
                </c:pt>
                <c:pt idx="27">
                  <c:v>1135.1948031733823</c:v>
                </c:pt>
                <c:pt idx="28">
                  <c:v>1087.4725559824453</c:v>
                </c:pt>
                <c:pt idx="29">
                  <c:v>1042.9702140728805</c:v>
                </c:pt>
                <c:pt idx="30">
                  <c:v>1005.8690361423858</c:v>
                </c:pt>
                <c:pt idx="31">
                  <c:v>979.95951042950389</c:v>
                </c:pt>
                <c:pt idx="32">
                  <c:v>968.27482886343284</c:v>
                </c:pt>
                <c:pt idx="33">
                  <c:v>972.7736104769856</c:v>
                </c:pt>
                <c:pt idx="34">
                  <c:v>994.1033741828237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Sheet1!$AC$12:$AC$46</c:f>
              <c:numCache>
                <c:formatCode>General</c:formatCode>
                <c:ptCount val="35"/>
                <c:pt idx="0">
                  <c:v>1131</c:v>
                </c:pt>
                <c:pt idx="1">
                  <c:v>1142</c:v>
                </c:pt>
                <c:pt idx="2">
                  <c:v>1144</c:v>
                </c:pt>
                <c:pt idx="3">
                  <c:v>1149</c:v>
                </c:pt>
                <c:pt idx="4">
                  <c:v>1141</c:v>
                </c:pt>
                <c:pt idx="5">
                  <c:v>1148</c:v>
                </c:pt>
                <c:pt idx="6">
                  <c:v>1139</c:v>
                </c:pt>
                <c:pt idx="7">
                  <c:v>1141</c:v>
                </c:pt>
                <c:pt idx="8">
                  <c:v>1142</c:v>
                </c:pt>
                <c:pt idx="9">
                  <c:v>1147</c:v>
                </c:pt>
                <c:pt idx="10">
                  <c:v>1151</c:v>
                </c:pt>
                <c:pt idx="11">
                  <c:v>1162</c:v>
                </c:pt>
                <c:pt idx="12">
                  <c:v>1165</c:v>
                </c:pt>
                <c:pt idx="13">
                  <c:v>1168</c:v>
                </c:pt>
                <c:pt idx="14">
                  <c:v>1168</c:v>
                </c:pt>
                <c:pt idx="15">
                  <c:v>1166</c:v>
                </c:pt>
                <c:pt idx="16">
                  <c:v>1166</c:v>
                </c:pt>
                <c:pt idx="17">
                  <c:v>1163</c:v>
                </c:pt>
                <c:pt idx="18">
                  <c:v>1165</c:v>
                </c:pt>
                <c:pt idx="19">
                  <c:v>1167</c:v>
                </c:pt>
                <c:pt idx="20">
                  <c:v>1168</c:v>
                </c:pt>
                <c:pt idx="21">
                  <c:v>1171</c:v>
                </c:pt>
                <c:pt idx="22">
                  <c:v>1176</c:v>
                </c:pt>
                <c:pt idx="23">
                  <c:v>1172</c:v>
                </c:pt>
                <c:pt idx="24">
                  <c:v>1162</c:v>
                </c:pt>
                <c:pt idx="25">
                  <c:v>1168</c:v>
                </c:pt>
                <c:pt idx="26">
                  <c:v>1165</c:v>
                </c:pt>
                <c:pt idx="27">
                  <c:v>1165</c:v>
                </c:pt>
                <c:pt idx="28">
                  <c:v>1165</c:v>
                </c:pt>
                <c:pt idx="29">
                  <c:v>1161</c:v>
                </c:pt>
                <c:pt idx="30">
                  <c:v>1159</c:v>
                </c:pt>
                <c:pt idx="31">
                  <c:v>1157</c:v>
                </c:pt>
                <c:pt idx="32">
                  <c:v>1147</c:v>
                </c:pt>
                <c:pt idx="33">
                  <c:v>1155</c:v>
                </c:pt>
                <c:pt idx="34">
                  <c:v>1143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20160"/>
        <c:axId val="86396864"/>
      </c:scatterChart>
      <c:valAx>
        <c:axId val="5482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6396864"/>
        <c:crosses val="autoZero"/>
        <c:crossBetween val="midCat"/>
      </c:valAx>
      <c:valAx>
        <c:axId val="86396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8201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314325</xdr:colOff>
      <xdr:row>6</xdr:row>
      <xdr:rowOff>19050</xdr:rowOff>
    </xdr:from>
    <xdr:to>
      <xdr:col>21</xdr:col>
      <xdr:colOff>85725</xdr:colOff>
      <xdr:row>19</xdr:row>
      <xdr:rowOff>209550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516255</xdr:colOff>
      <xdr:row>48</xdr:row>
      <xdr:rowOff>25824</xdr:rowOff>
    </xdr:from>
    <xdr:to>
      <xdr:col>22</xdr:col>
      <xdr:colOff>52547</xdr:colOff>
      <xdr:row>75</xdr:row>
      <xdr:rowOff>181716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tabSelected="1" zoomScaleNormal="100" workbookViewId="0">
      <selection activeCell="B17" sqref="B17"/>
    </sheetView>
  </sheetViews>
  <sheetFormatPr defaultRowHeight="15" x14ac:dyDescent="0.25"/>
  <cols>
    <col min="1" max="1" width="6.140625" customWidth="1"/>
    <col min="4" max="4" width="7.28515625" customWidth="1"/>
    <col min="5" max="6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3" max="23" width="7.42578125" customWidth="1"/>
    <col min="25" max="25" width="8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v>5.7</v>
      </c>
      <c r="O1" t="s">
        <v>39</v>
      </c>
      <c r="P1" s="2">
        <f>M2</f>
        <v>5</v>
      </c>
      <c r="Q1" s="2">
        <f>A9</f>
        <v>15</v>
      </c>
      <c r="R1" s="2">
        <f>E9</f>
        <v>-0.11828040545684326</v>
      </c>
      <c r="S1" s="2">
        <f>F9</f>
        <v>-0.70878184905232777</v>
      </c>
      <c r="T1" s="2">
        <f>B9</f>
        <v>25395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10">
        <v>5.6</v>
      </c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5</v>
      </c>
      <c r="O2" t="s">
        <v>39</v>
      </c>
      <c r="P2" s="6">
        <f>A9</f>
        <v>15</v>
      </c>
      <c r="Q2" s="2">
        <f>C9</f>
        <v>55</v>
      </c>
      <c r="R2" s="2">
        <f>G9</f>
        <v>-5.2940972792780876</v>
      </c>
      <c r="S2" s="2">
        <f>H9</f>
        <v>-1.3020902271921746</v>
      </c>
      <c r="T2" s="2">
        <f>L9</f>
        <v>79887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O3" t="s">
        <v>39</v>
      </c>
      <c r="P3" s="6">
        <f>E9</f>
        <v>-0.11828040545684326</v>
      </c>
      <c r="Q3" s="2">
        <f>G9</f>
        <v>-5.2940972792780876</v>
      </c>
      <c r="R3" s="2">
        <f>I9</f>
        <v>2.8695708065934573</v>
      </c>
      <c r="S3" s="2">
        <f>K9</f>
        <v>-0.12688020766118341</v>
      </c>
      <c r="T3" s="2">
        <f>M9</f>
        <v>-2374.0800654594082</v>
      </c>
      <c r="U3" s="2" t="s">
        <v>39</v>
      </c>
      <c r="V3" s="2"/>
      <c r="W3" s="2" t="s">
        <v>39</v>
      </c>
      <c r="X3" s="2">
        <f>AE8</f>
        <v>5022.0353725028572</v>
      </c>
      <c r="Y3" s="2">
        <f>AC10</f>
        <v>183.195079671798</v>
      </c>
      <c r="Z3" t="str">
        <f>IF(ABS(Y3)&lt;0.5,"bine","rau")</f>
        <v>rau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>2*M3/M1</f>
        <v>1.1023157894736841</v>
      </c>
      <c r="O4" t="s">
        <v>39</v>
      </c>
      <c r="P4" s="6">
        <f>F9</f>
        <v>-0.70878184905232777</v>
      </c>
      <c r="Q4" s="2">
        <f>H9</f>
        <v>-1.3020902271921746</v>
      </c>
      <c r="R4" s="2">
        <f>K9</f>
        <v>-0.12688020766118341</v>
      </c>
      <c r="S4" s="2">
        <f>J9</f>
        <v>2.1304291934065427</v>
      </c>
      <c r="T4" s="2">
        <f>N9</f>
        <v>-3708.5689993625647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 t="s">
        <v>39</v>
      </c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 t="s">
        <v>39</v>
      </c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 t="str">
        <f>IF(Z3="bine",X3,"")</f>
        <v/>
      </c>
      <c r="Y5" s="2"/>
      <c r="Z5" s="2"/>
      <c r="AA5" s="2" t="s">
        <v>39</v>
      </c>
      <c r="AB5" s="2"/>
      <c r="AC5" s="2" t="s">
        <v>39</v>
      </c>
      <c r="AD5" s="2"/>
      <c r="AE5" s="2"/>
      <c r="AF5" s="2" t="s">
        <v>39</v>
      </c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 t="s">
        <v>39</v>
      </c>
      <c r="P6" s="2"/>
      <c r="Q6" s="2"/>
      <c r="R6" s="2"/>
      <c r="S6" s="2"/>
      <c r="T6" s="2">
        <f>MDETERM(P1:S4)</f>
        <v>38.432597430724542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 t="s">
        <v>39</v>
      </c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O7" t="s">
        <v>39</v>
      </c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 t="s">
        <v>39</v>
      </c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 t="s">
        <v>39</v>
      </c>
      <c r="P8" s="2">
        <f>T1</f>
        <v>25395</v>
      </c>
      <c r="Q8" s="2">
        <f t="shared" ref="Q8:S8" si="0">Q1</f>
        <v>15</v>
      </c>
      <c r="R8" s="2">
        <f t="shared" si="0"/>
        <v>-0.11828040545684326</v>
      </c>
      <c r="S8" s="2">
        <f t="shared" si="0"/>
        <v>-0.70878184905232777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>AE16-AC16</f>
        <v>-692.96462749714283</v>
      </c>
      <c r="AE8" s="2">
        <f>AE16</f>
        <v>5022.0353725028572</v>
      </c>
      <c r="AF8" s="2" t="s">
        <v>39</v>
      </c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SUM(A12:A16)</f>
        <v>15</v>
      </c>
      <c r="B9">
        <f>SUM(B12:B16)</f>
        <v>25395</v>
      </c>
      <c r="C9">
        <f>SUM(C12:C16)</f>
        <v>55</v>
      </c>
      <c r="E9">
        <f t="shared" ref="E9:N9" si="1">SUM(E12:E16)</f>
        <v>-0.11828040545684326</v>
      </c>
      <c r="F9">
        <f t="shared" si="1"/>
        <v>-0.70878184905232777</v>
      </c>
      <c r="G9">
        <f t="shared" si="1"/>
        <v>-5.2940972792780876</v>
      </c>
      <c r="H9">
        <f t="shared" si="1"/>
        <v>-1.3020902271921746</v>
      </c>
      <c r="I9">
        <f t="shared" si="1"/>
        <v>2.8695708065934573</v>
      </c>
      <c r="J9">
        <f t="shared" si="1"/>
        <v>2.1304291934065427</v>
      </c>
      <c r="K9">
        <f t="shared" si="1"/>
        <v>-0.12688020766118341</v>
      </c>
      <c r="L9">
        <f t="shared" si="1"/>
        <v>79887</v>
      </c>
      <c r="M9">
        <f t="shared" si="1"/>
        <v>-2374.0800654594082</v>
      </c>
      <c r="N9">
        <f t="shared" si="1"/>
        <v>-3708.5689993625647</v>
      </c>
      <c r="O9" s="2"/>
      <c r="P9" s="2">
        <f t="shared" ref="P9:P11" si="2">T2</f>
        <v>79887</v>
      </c>
      <c r="Q9" s="2">
        <f t="shared" ref="Q9:S11" si="3">Q2</f>
        <v>55</v>
      </c>
      <c r="R9" s="2">
        <f t="shared" si="3"/>
        <v>-5.2940972792780876</v>
      </c>
      <c r="S9" s="2">
        <f t="shared" si="3"/>
        <v>-1.3020902271921746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 t="s">
        <v>39</v>
      </c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si="2"/>
        <v>-2374.0800654594082</v>
      </c>
      <c r="Q10" s="2">
        <f t="shared" si="3"/>
        <v>-5.2940972792780876</v>
      </c>
      <c r="R10" s="2">
        <f t="shared" si="3"/>
        <v>2.8695708065934573</v>
      </c>
      <c r="S10" s="2">
        <f t="shared" si="3"/>
        <v>-0.12688020766118341</v>
      </c>
      <c r="T10" s="2"/>
      <c r="U10" s="2" t="s">
        <v>39</v>
      </c>
      <c r="V10" s="2"/>
      <c r="W10" s="2"/>
      <c r="X10" s="2"/>
      <c r="Y10" s="2"/>
      <c r="Z10" s="2"/>
      <c r="AA10" s="2" t="s">
        <v>39</v>
      </c>
      <c r="AB10" s="2"/>
      <c r="AC10" s="2">
        <f>SQRT(AD10)/5</f>
        <v>183.195079671798</v>
      </c>
      <c r="AD10" s="2">
        <f>SUM(AD12:AD16)</f>
        <v>839010.93039891031</v>
      </c>
      <c r="AE10" s="2"/>
      <c r="AF10" s="2" t="s">
        <v>39</v>
      </c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si="2"/>
        <v>-3708.5689993625647</v>
      </c>
      <c r="Q11" s="2">
        <f t="shared" si="3"/>
        <v>-1.3020902271921746</v>
      </c>
      <c r="R11" s="2">
        <f t="shared" si="3"/>
        <v>-0.12688020766118341</v>
      </c>
      <c r="S11" s="2">
        <f t="shared" si="3"/>
        <v>2.1304291934065427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A11" t="s">
        <v>39</v>
      </c>
      <c r="AC11" s="2"/>
      <c r="AD11" s="2"/>
      <c r="AE11" s="2" t="s">
        <v>0</v>
      </c>
      <c r="AF11" s="2" t="s">
        <v>39</v>
      </c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1">
        <v>4109</v>
      </c>
      <c r="C12" s="2">
        <f>A12*A12</f>
        <v>1</v>
      </c>
      <c r="D12">
        <f t="shared" ref="D12:D21" si="4">A12*$M$4</f>
        <v>1.1023157894736841</v>
      </c>
      <c r="E12" s="2">
        <f>SIN(D12)</f>
        <v>0.89225540252745505</v>
      </c>
      <c r="F12" s="2">
        <f>COS(D12)</f>
        <v>0.45153105835653123</v>
      </c>
      <c r="G12" s="2">
        <f>A12*E12</f>
        <v>0.89225540252745505</v>
      </c>
      <c r="H12" s="2">
        <f>A12*F12</f>
        <v>0.45153105835653123</v>
      </c>
      <c r="I12" s="2">
        <f>E12*E12</f>
        <v>0.79611970333943083</v>
      </c>
      <c r="J12" s="2">
        <f>F12*F12</f>
        <v>0.20388029666056923</v>
      </c>
      <c r="K12" s="2">
        <f>E12*F12</f>
        <v>0.40288102622755456</v>
      </c>
      <c r="L12" s="2">
        <f>A12*B12</f>
        <v>4109</v>
      </c>
      <c r="M12" s="2">
        <f>B12*E12</f>
        <v>3666.2774489853127</v>
      </c>
      <c r="N12" s="2">
        <f>B12*F12</f>
        <v>1855.341118786987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>$T$20*V12</f>
        <v>530.33976697213598</v>
      </c>
      <c r="X12" s="2">
        <f>$T$27*E12</f>
        <v>252.22937842120757</v>
      </c>
      <c r="Y12" s="2">
        <f>$T$34*H12</f>
        <v>-112.37236534524787</v>
      </c>
      <c r="Z12" s="2">
        <f>$T$13</f>
        <v>3459.3891209817639</v>
      </c>
      <c r="AA12">
        <f>V12</f>
        <v>1</v>
      </c>
      <c r="AB12">
        <f>AE12-$AB$1</f>
        <v>4129.5859010298591</v>
      </c>
      <c r="AC12" s="2">
        <f>B12</f>
        <v>4109</v>
      </c>
      <c r="AD12" s="2">
        <f>(AB12-AC12)^2</f>
        <v>423.77932121115344</v>
      </c>
      <c r="AE12" s="2">
        <f t="shared" ref="AE12:AE21" si="5">SUM(W12:Z12)</f>
        <v>4129.5859010298591</v>
      </c>
      <c r="AF12" s="2" t="s">
        <v>39</v>
      </c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2">
        <v>4955</v>
      </c>
      <c r="C13" s="2">
        <f t="shared" ref="C13:C21" si="6">A13*A13</f>
        <v>4</v>
      </c>
      <c r="D13">
        <f t="shared" si="4"/>
        <v>2.2046315789473683</v>
      </c>
      <c r="E13" s="2">
        <f t="shared" ref="E13:E21" si="7">SIN(D13)</f>
        <v>0.80576205245510912</v>
      </c>
      <c r="F13" s="2">
        <f t="shared" ref="F13:F21" si="8">COS(D13)</f>
        <v>-0.59223940667886166</v>
      </c>
      <c r="G13" s="2">
        <f t="shared" ref="G13:G21" si="9">A13*E13</f>
        <v>1.6115241049102182</v>
      </c>
      <c r="H13" s="2">
        <f t="shared" ref="H13:H21" si="10">A13*F13</f>
        <v>-1.1844788133577233</v>
      </c>
      <c r="I13" s="2">
        <f t="shared" ref="I13:I21" si="11">E13*E13</f>
        <v>0.64925248517667</v>
      </c>
      <c r="J13" s="2">
        <f t="shared" ref="J13:J21" si="12">F13*F13</f>
        <v>0.35074751482333011</v>
      </c>
      <c r="K13" s="2">
        <f t="shared" ref="K13:K21" si="13">E13*F13</f>
        <v>-0.47720403987035565</v>
      </c>
      <c r="L13" s="2">
        <f t="shared" ref="L13:L16" si="14">A13*B13</f>
        <v>9910</v>
      </c>
      <c r="M13" s="2">
        <f t="shared" ref="M13:M16" si="15">B13*E13</f>
        <v>3992.5509699150657</v>
      </c>
      <c r="N13" s="2">
        <f t="shared" ref="N13:N16" si="16">B13*F13</f>
        <v>-2934.5462600937594</v>
      </c>
      <c r="O13" s="2"/>
      <c r="P13" s="2"/>
      <c r="Q13" s="2"/>
      <c r="R13" s="2"/>
      <c r="S13" s="2">
        <f>MDETERM(P8:S11)</f>
        <v>132953.30944292017</v>
      </c>
      <c r="T13" s="8">
        <f>S13/T6</f>
        <v>3459.3891209817639</v>
      </c>
      <c r="U13" s="2" t="s">
        <v>39</v>
      </c>
      <c r="V13" s="2">
        <v>2</v>
      </c>
      <c r="W13" s="2">
        <f t="shared" ref="W13:W21" si="17">$T$20*V13</f>
        <v>1060.679533944272</v>
      </c>
      <c r="X13" s="2">
        <f t="shared" ref="X13:X21" si="18">$T$27*E13</f>
        <v>227.77879637427574</v>
      </c>
      <c r="Y13" s="2">
        <f t="shared" ref="Y13:Y21" si="19">$T$34*H13</f>
        <v>294.78079856301088</v>
      </c>
      <c r="Z13" s="2">
        <f t="shared" ref="Z13:Z21" si="20">$T$13</f>
        <v>3459.3891209817639</v>
      </c>
      <c r="AA13">
        <f t="shared" ref="AA13:AA21" si="21">V13</f>
        <v>2</v>
      </c>
      <c r="AB13">
        <f t="shared" ref="AB13:AB16" si="22">AE13-$AB$1</f>
        <v>5042.6282498633227</v>
      </c>
      <c r="AC13" s="2">
        <f t="shared" ref="AC13:AC16" si="23">B13</f>
        <v>4955</v>
      </c>
      <c r="AD13" s="2">
        <f t="shared" ref="AD13:AD16" si="24">(AB13-AC13)^2</f>
        <v>7678.7101741089164</v>
      </c>
      <c r="AE13" s="2">
        <f t="shared" si="5"/>
        <v>5042.6282498633227</v>
      </c>
      <c r="AF13" s="2" t="s">
        <v>39</v>
      </c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5171</v>
      </c>
      <c r="C14" s="2">
        <f t="shared" si="6"/>
        <v>9</v>
      </c>
      <c r="D14">
        <f t="shared" si="4"/>
        <v>3.3069473684210524</v>
      </c>
      <c r="E14" s="2">
        <f t="shared" si="7"/>
        <v>-0.16460221787028259</v>
      </c>
      <c r="F14" s="2">
        <f t="shared" si="8"/>
        <v>-0.98636003055283217</v>
      </c>
      <c r="G14" s="2">
        <f t="shared" si="9"/>
        <v>-0.49380665361084775</v>
      </c>
      <c r="H14" s="2">
        <f t="shared" si="10"/>
        <v>-2.9590800916584965</v>
      </c>
      <c r="I14" s="2">
        <f t="shared" si="11"/>
        <v>2.7093890127815979E-2</v>
      </c>
      <c r="J14" s="2">
        <f t="shared" si="12"/>
        <v>0.97290610987218396</v>
      </c>
      <c r="K14" s="2">
        <f t="shared" si="13"/>
        <v>0.16235704864759587</v>
      </c>
      <c r="L14" s="2">
        <f t="shared" si="14"/>
        <v>15513</v>
      </c>
      <c r="M14" s="2">
        <f t="shared" si="15"/>
        <v>-851.15806860723126</v>
      </c>
      <c r="N14" s="2">
        <f t="shared" si="16"/>
        <v>-5100.4677179886949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si="17"/>
        <v>1591.0193009164079</v>
      </c>
      <c r="X14" s="2">
        <f t="shared" si="18"/>
        <v>-46.530976425100498</v>
      </c>
      <c r="Y14" s="2">
        <f t="shared" si="19"/>
        <v>736.42515391076279</v>
      </c>
      <c r="Z14" s="2">
        <f t="shared" si="20"/>
        <v>3459.3891209817639</v>
      </c>
      <c r="AA14">
        <f t="shared" si="21"/>
        <v>3</v>
      </c>
      <c r="AB14">
        <f t="shared" si="22"/>
        <v>5740.3025993838346</v>
      </c>
      <c r="AC14" s="2">
        <f t="shared" si="23"/>
        <v>5171</v>
      </c>
      <c r="AD14" s="2">
        <f t="shared" si="24"/>
        <v>324105.44966519088</v>
      </c>
      <c r="AE14" s="2">
        <f t="shared" si="5"/>
        <v>5740.3025993838346</v>
      </c>
      <c r="AF14" s="2" t="s">
        <v>39</v>
      </c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5445</v>
      </c>
      <c r="C15" s="2">
        <f t="shared" si="6"/>
        <v>16</v>
      </c>
      <c r="D15">
        <f t="shared" si="4"/>
        <v>4.4092631578947366</v>
      </c>
      <c r="E15" s="2">
        <f t="shared" si="7"/>
        <v>-0.95440807974071118</v>
      </c>
      <c r="F15" s="2">
        <f t="shared" si="8"/>
        <v>-0.29850497035333995</v>
      </c>
      <c r="G15" s="2">
        <f t="shared" si="9"/>
        <v>-3.8176323189628447</v>
      </c>
      <c r="H15" s="2">
        <f t="shared" si="10"/>
        <v>-1.1940198814133598</v>
      </c>
      <c r="I15" s="2">
        <f t="shared" si="11"/>
        <v>0.91089478267435176</v>
      </c>
      <c r="J15" s="2">
        <f t="shared" si="12"/>
        <v>8.9105217325648356E-2</v>
      </c>
      <c r="K15" s="2">
        <f t="shared" si="13"/>
        <v>0.28489555554798912</v>
      </c>
      <c r="L15" s="2">
        <f t="shared" si="14"/>
        <v>21780</v>
      </c>
      <c r="M15" s="2">
        <f t="shared" si="15"/>
        <v>-5196.7519941881719</v>
      </c>
      <c r="N15" s="2">
        <f t="shared" si="16"/>
        <v>-1625.3595635739359</v>
      </c>
      <c r="O15" s="2"/>
      <c r="P15" s="2">
        <f>P1</f>
        <v>5</v>
      </c>
      <c r="Q15" s="2">
        <f>T1</f>
        <v>25395</v>
      </c>
      <c r="R15" s="2">
        <f t="shared" ref="R15:S15" si="25">R1</f>
        <v>-0.11828040545684326</v>
      </c>
      <c r="S15" s="2">
        <f t="shared" si="25"/>
        <v>-0.70878184905232777</v>
      </c>
      <c r="T15" s="2"/>
      <c r="U15" s="2" t="s">
        <v>39</v>
      </c>
      <c r="V15" s="2">
        <v>4</v>
      </c>
      <c r="W15" s="2">
        <f t="shared" si="17"/>
        <v>2121.3590678885439</v>
      </c>
      <c r="X15" s="2">
        <f t="shared" si="18"/>
        <v>-269.7991584374526</v>
      </c>
      <c r="Y15" s="2">
        <f t="shared" si="19"/>
        <v>297.15528059583994</v>
      </c>
      <c r="Z15" s="2">
        <f t="shared" si="20"/>
        <v>3459.3891209817639</v>
      </c>
      <c r="AA15">
        <f t="shared" si="21"/>
        <v>4</v>
      </c>
      <c r="AB15">
        <f t="shared" si="22"/>
        <v>5608.1043110286955</v>
      </c>
      <c r="AC15" s="2">
        <f t="shared" si="23"/>
        <v>5445</v>
      </c>
      <c r="AD15" s="2">
        <f t="shared" si="24"/>
        <v>26603.016276145449</v>
      </c>
      <c r="AE15" s="2">
        <f t="shared" si="5"/>
        <v>5608.1043110286955</v>
      </c>
      <c r="AF15" s="2" t="s">
        <v>39</v>
      </c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5715</v>
      </c>
      <c r="C16" s="2">
        <f t="shared" si="6"/>
        <v>25</v>
      </c>
      <c r="D16">
        <f t="shared" si="4"/>
        <v>5.5115789473684202</v>
      </c>
      <c r="E16" s="2">
        <f t="shared" si="7"/>
        <v>-0.69728756282841364</v>
      </c>
      <c r="F16" s="2">
        <f t="shared" si="8"/>
        <v>0.71679150017617477</v>
      </c>
      <c r="G16" s="2">
        <f t="shared" si="9"/>
        <v>-3.486437814142068</v>
      </c>
      <c r="H16" s="2">
        <f t="shared" si="10"/>
        <v>3.5839575008808739</v>
      </c>
      <c r="I16" s="2">
        <f t="shared" si="11"/>
        <v>0.4862099452751889</v>
      </c>
      <c r="J16" s="2">
        <f t="shared" si="12"/>
        <v>0.5137900547248111</v>
      </c>
      <c r="K16" s="2">
        <f t="shared" si="13"/>
        <v>-0.49980979821396732</v>
      </c>
      <c r="L16" s="2">
        <f t="shared" si="14"/>
        <v>28575</v>
      </c>
      <c r="M16" s="2">
        <f t="shared" si="15"/>
        <v>-3984.998421564384</v>
      </c>
      <c r="N16" s="2">
        <f t="shared" si="16"/>
        <v>4096.4634235068388</v>
      </c>
      <c r="O16" s="2"/>
      <c r="P16" s="2">
        <f t="shared" ref="P16:S18" si="26">P2</f>
        <v>15</v>
      </c>
      <c r="Q16" s="2">
        <f t="shared" ref="Q16:Q18" si="27">T2</f>
        <v>79887</v>
      </c>
      <c r="R16" s="2">
        <f t="shared" si="26"/>
        <v>-5.2940972792780876</v>
      </c>
      <c r="S16" s="2">
        <f t="shared" si="26"/>
        <v>-1.3020902271921746</v>
      </c>
      <c r="T16" s="2"/>
      <c r="U16" s="2" t="s">
        <v>39</v>
      </c>
      <c r="V16" s="2">
        <v>5</v>
      </c>
      <c r="W16" s="2">
        <f t="shared" si="17"/>
        <v>2651.6988348606801</v>
      </c>
      <c r="X16" s="2">
        <f t="shared" si="18"/>
        <v>-197.11442268082845</v>
      </c>
      <c r="Y16" s="2">
        <f t="shared" si="19"/>
        <v>-891.93816065875865</v>
      </c>
      <c r="Z16" s="2">
        <f t="shared" si="20"/>
        <v>3459.3891209817639</v>
      </c>
      <c r="AA16">
        <f t="shared" si="21"/>
        <v>5</v>
      </c>
      <c r="AB16">
        <f t="shared" si="22"/>
        <v>5022.0353725028572</v>
      </c>
      <c r="AC16" s="2">
        <f t="shared" si="23"/>
        <v>5715</v>
      </c>
      <c r="AD16" s="2">
        <f t="shared" si="24"/>
        <v>480199.97496225394</v>
      </c>
      <c r="AE16" s="2">
        <f t="shared" si="5"/>
        <v>5022.0353725028572</v>
      </c>
      <c r="AF16" s="2" t="s">
        <v>39</v>
      </c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10">
        <v>6</v>
      </c>
      <c r="B17" s="10" t="s">
        <v>43</v>
      </c>
      <c r="C17" s="2">
        <f t="shared" si="6"/>
        <v>36</v>
      </c>
      <c r="D17">
        <f t="shared" si="4"/>
        <v>6.6138947368421048</v>
      </c>
      <c r="E17" s="2">
        <f t="shared" si="7"/>
        <v>0.32471409729519174</v>
      </c>
      <c r="F17" s="2">
        <f t="shared" si="8"/>
        <v>0.94581221974436802</v>
      </c>
      <c r="G17" s="2">
        <f t="shared" si="9"/>
        <v>1.9482845837711504</v>
      </c>
      <c r="H17" s="2">
        <f t="shared" si="10"/>
        <v>5.6748733184662079</v>
      </c>
      <c r="I17" s="2">
        <f t="shared" si="11"/>
        <v>0.10543924498223124</v>
      </c>
      <c r="J17" s="2">
        <f t="shared" si="12"/>
        <v>0.89456075501776866</v>
      </c>
      <c r="K17" s="2">
        <f t="shared" si="13"/>
        <v>0.30711856114505398</v>
      </c>
      <c r="L17" s="2"/>
      <c r="M17" s="2"/>
      <c r="N17" s="2"/>
      <c r="O17" s="2"/>
      <c r="P17" s="2">
        <f t="shared" si="26"/>
        <v>-0.11828040545684326</v>
      </c>
      <c r="Q17" s="2">
        <f t="shared" si="27"/>
        <v>-2374.0800654594082</v>
      </c>
      <c r="R17" s="2">
        <f t="shared" si="26"/>
        <v>2.8695708065934573</v>
      </c>
      <c r="S17" s="2">
        <f t="shared" si="26"/>
        <v>-0.12688020766118341</v>
      </c>
      <c r="T17" s="2"/>
      <c r="U17" s="2" t="s">
        <v>39</v>
      </c>
      <c r="V17" s="6">
        <v>6</v>
      </c>
      <c r="W17" s="6">
        <f t="shared" si="17"/>
        <v>3182.0386018328159</v>
      </c>
      <c r="X17" s="6">
        <f t="shared" si="18"/>
        <v>91.79259065663048</v>
      </c>
      <c r="Y17" s="6">
        <f t="shared" si="19"/>
        <v>-1412.3035969037451</v>
      </c>
      <c r="Z17" s="2">
        <f t="shared" si="20"/>
        <v>3459.3891209817639</v>
      </c>
      <c r="AA17" s="7">
        <f t="shared" si="21"/>
        <v>6</v>
      </c>
      <c r="AB17" s="7">
        <f>AE17</f>
        <v>5320.9167165674653</v>
      </c>
      <c r="AC17" s="6"/>
      <c r="AD17" s="6"/>
      <c r="AE17" s="9">
        <f t="shared" si="5"/>
        <v>5320.9167165674653</v>
      </c>
      <c r="AF17" s="6" t="s">
        <v>39</v>
      </c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10">
        <v>7</v>
      </c>
      <c r="B18" s="10"/>
      <c r="C18" s="2">
        <f t="shared" si="6"/>
        <v>49</v>
      </c>
      <c r="D18">
        <f t="shared" si="4"/>
        <v>7.7162105263157894</v>
      </c>
      <c r="E18" s="2">
        <f t="shared" si="7"/>
        <v>0.99052456285838053</v>
      </c>
      <c r="F18" s="2">
        <f t="shared" si="8"/>
        <v>0.13733568499925361</v>
      </c>
      <c r="G18" s="2">
        <f t="shared" si="9"/>
        <v>6.9336719400086633</v>
      </c>
      <c r="H18" s="2">
        <f t="shared" si="10"/>
        <v>0.96134979499477524</v>
      </c>
      <c r="I18" s="2">
        <f t="shared" si="11"/>
        <v>0.98113890962578587</v>
      </c>
      <c r="J18" s="2">
        <f t="shared" si="12"/>
        <v>1.8861090374214212E-2</v>
      </c>
      <c r="K18" s="2">
        <f t="shared" si="13"/>
        <v>0.13603436934874194</v>
      </c>
      <c r="L18" s="2"/>
      <c r="M18" s="2"/>
      <c r="N18" s="2"/>
      <c r="O18" s="2"/>
      <c r="P18" s="2">
        <f t="shared" si="26"/>
        <v>-0.70878184905232777</v>
      </c>
      <c r="Q18" s="2">
        <f t="shared" si="27"/>
        <v>-3708.5689993625647</v>
      </c>
      <c r="R18" s="2">
        <f t="shared" si="26"/>
        <v>-0.12688020766118341</v>
      </c>
      <c r="S18" s="2">
        <f t="shared" si="26"/>
        <v>2.1304291934065427</v>
      </c>
      <c r="T18" s="2"/>
      <c r="U18" s="2" t="s">
        <v>39</v>
      </c>
      <c r="V18" s="6">
        <v>7</v>
      </c>
      <c r="W18" s="6">
        <f t="shared" si="17"/>
        <v>3712.3783688049516</v>
      </c>
      <c r="X18" s="6">
        <f t="shared" si="18"/>
        <v>280.00883389778079</v>
      </c>
      <c r="Y18" s="6">
        <f t="shared" si="19"/>
        <v>-239.25076334933235</v>
      </c>
      <c r="Z18" s="2">
        <f>$T$13</f>
        <v>3459.3891209817639</v>
      </c>
      <c r="AA18" s="7">
        <f t="shared" si="21"/>
        <v>7</v>
      </c>
      <c r="AB18" s="7">
        <f t="shared" ref="AB18:AB21" si="28">AE18</f>
        <v>7212.5255603351634</v>
      </c>
      <c r="AC18" s="6"/>
      <c r="AD18" s="6"/>
      <c r="AE18" s="9">
        <f t="shared" si="5"/>
        <v>7212.5255603351634</v>
      </c>
      <c r="AF18" s="6" t="s">
        <v>39</v>
      </c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10">
        <v>8</v>
      </c>
      <c r="B19" s="10"/>
      <c r="C19" s="2">
        <f t="shared" si="6"/>
        <v>64</v>
      </c>
      <c r="D19">
        <f t="shared" si="4"/>
        <v>8.8185263157894731</v>
      </c>
      <c r="E19" s="2">
        <f t="shared" si="7"/>
        <v>0.56979111109597813</v>
      </c>
      <c r="F19" s="2">
        <f t="shared" si="8"/>
        <v>-0.82178956534870329</v>
      </c>
      <c r="G19" s="2">
        <f t="shared" si="9"/>
        <v>4.558328888767825</v>
      </c>
      <c r="H19" s="2">
        <f t="shared" si="10"/>
        <v>-6.5743165227896263</v>
      </c>
      <c r="I19" s="2">
        <f t="shared" si="11"/>
        <v>0.32466191028398927</v>
      </c>
      <c r="J19" s="2">
        <f t="shared" si="12"/>
        <v>0.67533808971601073</v>
      </c>
      <c r="K19" s="2">
        <f t="shared" si="13"/>
        <v>-0.46824838952711856</v>
      </c>
      <c r="L19" s="2"/>
      <c r="M19" s="2"/>
      <c r="N19" s="2"/>
      <c r="O19" s="2"/>
      <c r="P19" s="2"/>
      <c r="Q19" s="2"/>
      <c r="R19" s="2"/>
      <c r="S19" s="2"/>
      <c r="T19" s="2"/>
      <c r="U19" s="2" t="s">
        <v>39</v>
      </c>
      <c r="V19" s="6">
        <v>8</v>
      </c>
      <c r="W19" s="6">
        <f t="shared" si="17"/>
        <v>4242.7181357770878</v>
      </c>
      <c r="X19" s="6">
        <f t="shared" si="18"/>
        <v>161.07277958145571</v>
      </c>
      <c r="Y19" s="6">
        <f t="shared" si="19"/>
        <v>1636.1476902235099</v>
      </c>
      <c r="Z19" s="2">
        <f t="shared" si="20"/>
        <v>3459.3891209817639</v>
      </c>
      <c r="AA19" s="7">
        <f t="shared" si="21"/>
        <v>8</v>
      </c>
      <c r="AB19" s="7">
        <f t="shared" si="28"/>
        <v>9499.3277265638171</v>
      </c>
      <c r="AC19" s="6"/>
      <c r="AD19" s="6"/>
      <c r="AE19" s="9">
        <f t="shared" si="5"/>
        <v>9499.3277265638171</v>
      </c>
      <c r="AF19" s="6" t="s">
        <v>39</v>
      </c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10">
        <v>9</v>
      </c>
      <c r="B20" s="10"/>
      <c r="C20" s="2">
        <f t="shared" si="6"/>
        <v>81</v>
      </c>
      <c r="D20">
        <f t="shared" si="4"/>
        <v>9.9208421052631568</v>
      </c>
      <c r="E20" s="2">
        <f t="shared" si="7"/>
        <v>-0.47596779598775835</v>
      </c>
      <c r="F20" s="2">
        <f t="shared" si="8"/>
        <v>-0.87946270937576176</v>
      </c>
      <c r="G20" s="2">
        <f t="shared" si="9"/>
        <v>-4.2837101638898254</v>
      </c>
      <c r="H20" s="2">
        <f t="shared" si="10"/>
        <v>-7.915164384381856</v>
      </c>
      <c r="I20" s="2">
        <f t="shared" si="11"/>
        <v>0.22654534281744435</v>
      </c>
      <c r="J20" s="2">
        <f t="shared" si="12"/>
        <v>0.77345465718255557</v>
      </c>
      <c r="K20" s="2">
        <f t="shared" si="13"/>
        <v>0.41859592743500379</v>
      </c>
      <c r="L20" s="2"/>
      <c r="M20" s="2"/>
      <c r="N20" s="2"/>
      <c r="O20" s="2"/>
      <c r="P20" s="2"/>
      <c r="Q20" s="2"/>
      <c r="R20" s="2"/>
      <c r="S20" s="2">
        <f>MDETERM(P15:S18)</f>
        <v>20382.334765544365</v>
      </c>
      <c r="T20" s="8">
        <f>S20/T6</f>
        <v>530.33976697213598</v>
      </c>
      <c r="U20" s="2" t="s">
        <v>39</v>
      </c>
      <c r="V20" s="6">
        <v>9</v>
      </c>
      <c r="W20" s="6">
        <f t="shared" si="17"/>
        <v>4773.057902749224</v>
      </c>
      <c r="X20" s="6">
        <f t="shared" si="18"/>
        <v>-134.55010862409472</v>
      </c>
      <c r="Y20" s="6">
        <f t="shared" si="19"/>
        <v>1969.8439952432707</v>
      </c>
      <c r="Z20" s="2">
        <f t="shared" si="20"/>
        <v>3459.3891209817639</v>
      </c>
      <c r="AA20" s="7">
        <f t="shared" si="21"/>
        <v>9</v>
      </c>
      <c r="AB20" s="7">
        <f t="shared" si="28"/>
        <v>10067.740910350163</v>
      </c>
      <c r="AC20" s="6"/>
      <c r="AD20" s="6"/>
      <c r="AE20" s="9">
        <f t="shared" si="5"/>
        <v>10067.740910350163</v>
      </c>
      <c r="AF20" s="6" t="s">
        <v>39</v>
      </c>
      <c r="AG20" s="2" t="s">
        <v>39</v>
      </c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10">
        <v>10</v>
      </c>
      <c r="B21" s="10"/>
      <c r="C21" s="2">
        <f t="shared" si="6"/>
        <v>100</v>
      </c>
      <c r="D21">
        <f t="shared" si="4"/>
        <v>11.02315789473684</v>
      </c>
      <c r="E21" s="2">
        <f t="shared" si="7"/>
        <v>-0.99961959642793463</v>
      </c>
      <c r="F21" s="2">
        <f t="shared" si="8"/>
        <v>2.758010944962232E-2</v>
      </c>
      <c r="G21" s="2">
        <f t="shared" si="9"/>
        <v>-9.9961959642793463</v>
      </c>
      <c r="H21" s="2">
        <f t="shared" si="10"/>
        <v>0.2758010944962232</v>
      </c>
      <c r="I21" s="2">
        <f t="shared" si="11"/>
        <v>0.99923933756274685</v>
      </c>
      <c r="J21" s="2">
        <f t="shared" si="12"/>
        <v>7.606624372531464E-4</v>
      </c>
      <c r="K21" s="2">
        <f t="shared" si="13"/>
        <v>-2.756961787746973E-2</v>
      </c>
      <c r="L21" s="2"/>
      <c r="M21" s="2"/>
      <c r="N21" s="2"/>
      <c r="O21" s="2"/>
      <c r="P21" s="2"/>
      <c r="Q21" s="2"/>
      <c r="R21" s="2"/>
      <c r="S21" s="2"/>
      <c r="T21" s="2"/>
      <c r="U21" s="2" t="s">
        <v>39</v>
      </c>
      <c r="V21" s="6">
        <v>10</v>
      </c>
      <c r="W21" s="6">
        <f t="shared" si="17"/>
        <v>5303.3976697213602</v>
      </c>
      <c r="X21" s="6">
        <f t="shared" si="18"/>
        <v>-282.57988547950328</v>
      </c>
      <c r="Y21" s="6">
        <f t="shared" si="19"/>
        <v>-68.638515069492854</v>
      </c>
      <c r="Z21" s="2">
        <f t="shared" si="20"/>
        <v>3459.3891209817639</v>
      </c>
      <c r="AA21" s="7">
        <f t="shared" si="21"/>
        <v>10</v>
      </c>
      <c r="AB21" s="7">
        <f t="shared" si="28"/>
        <v>8411.568390154127</v>
      </c>
      <c r="AC21" s="6"/>
      <c r="AD21" s="6"/>
      <c r="AE21" s="9">
        <f t="shared" si="5"/>
        <v>8411.568390154127</v>
      </c>
      <c r="AF21" s="6" t="s">
        <v>39</v>
      </c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/>
      <c r="B22" s="2"/>
      <c r="C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>
        <f>P1</f>
        <v>5</v>
      </c>
      <c r="Q22" s="2">
        <f t="shared" ref="Q22:S22" si="29">Q1</f>
        <v>15</v>
      </c>
      <c r="R22" s="2">
        <f>T1</f>
        <v>25395</v>
      </c>
      <c r="S22" s="2">
        <f t="shared" si="29"/>
        <v>-0.70878184905232777</v>
      </c>
      <c r="T22" s="2"/>
      <c r="U22" s="2" t="s">
        <v>39</v>
      </c>
      <c r="V22" s="6"/>
      <c r="W22" s="6"/>
      <c r="X22" s="6"/>
      <c r="Y22" s="6"/>
      <c r="Z22" s="6"/>
      <c r="AA22" s="7"/>
      <c r="AB22" s="7"/>
      <c r="AC22" s="6"/>
      <c r="AD22" s="6"/>
      <c r="AE22" s="6"/>
      <c r="AF22" s="6" t="s">
        <v>39</v>
      </c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/>
      <c r="B23" s="2"/>
      <c r="C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>
        <f t="shared" ref="P23:S25" si="30">P2</f>
        <v>15</v>
      </c>
      <c r="Q23" s="2">
        <f t="shared" si="30"/>
        <v>55</v>
      </c>
      <c r="R23" s="2">
        <f t="shared" ref="R23:R25" si="31">T2</f>
        <v>79887</v>
      </c>
      <c r="S23" s="2">
        <f t="shared" si="30"/>
        <v>-1.3020902271921746</v>
      </c>
      <c r="T23" s="2"/>
      <c r="U23" s="2" t="s">
        <v>39</v>
      </c>
      <c r="V23" s="6"/>
      <c r="W23" s="6"/>
      <c r="X23" s="6"/>
      <c r="Y23" s="6"/>
      <c r="Z23" s="6"/>
      <c r="AA23" s="7"/>
      <c r="AB23" s="7"/>
      <c r="AC23" s="6"/>
      <c r="AD23" s="6"/>
      <c r="AE23" s="6"/>
      <c r="AF23" s="6"/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/>
      <c r="B24" s="2"/>
      <c r="C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>
        <f t="shared" si="30"/>
        <v>-0.11828040545684326</v>
      </c>
      <c r="Q24" s="2">
        <f t="shared" si="30"/>
        <v>-5.2940972792780876</v>
      </c>
      <c r="R24" s="2">
        <f t="shared" si="31"/>
        <v>-2374.0800654594082</v>
      </c>
      <c r="S24" s="2">
        <f t="shared" si="30"/>
        <v>-0.12688020766118341</v>
      </c>
      <c r="T24" s="2"/>
      <c r="U24" s="2" t="s">
        <v>39</v>
      </c>
      <c r="V24" s="6"/>
      <c r="W24" s="6"/>
      <c r="X24" s="6"/>
      <c r="Y24" s="6"/>
      <c r="Z24" s="6"/>
      <c r="AA24" s="7"/>
      <c r="AB24" s="7"/>
      <c r="AC24" s="6"/>
      <c r="AD24" s="6"/>
      <c r="AE24" s="6"/>
      <c r="AF24" s="6"/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/>
      <c r="B25" s="2"/>
      <c r="C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>
        <f t="shared" si="30"/>
        <v>-0.70878184905232777</v>
      </c>
      <c r="Q25" s="2">
        <f t="shared" si="30"/>
        <v>-1.3020902271921746</v>
      </c>
      <c r="R25" s="2">
        <f t="shared" si="31"/>
        <v>-3708.5689993625647</v>
      </c>
      <c r="S25" s="2">
        <f t="shared" si="30"/>
        <v>2.1304291934065427</v>
      </c>
      <c r="T25" s="2"/>
      <c r="U25" s="2" t="s">
        <v>39</v>
      </c>
      <c r="V25" s="6"/>
      <c r="W25" s="6"/>
      <c r="X25" s="6"/>
      <c r="Y25" s="6"/>
      <c r="Z25" s="6"/>
      <c r="AA25" s="7"/>
      <c r="AB25" s="7"/>
      <c r="AC25" s="6"/>
      <c r="AD25" s="6"/>
      <c r="AE25" s="6"/>
      <c r="AF25" s="6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/>
      <c r="B26" s="2"/>
      <c r="C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6"/>
      <c r="W26" s="6"/>
      <c r="X26" s="6"/>
      <c r="Y26" s="6"/>
      <c r="Z26" s="6"/>
      <c r="AA26" s="7"/>
      <c r="AB26" s="7"/>
      <c r="AC26" s="6"/>
      <c r="AD26" s="6"/>
      <c r="AE26" s="6"/>
      <c r="AF26" s="6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/>
      <c r="B27" s="3"/>
      <c r="C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>
        <f>MDETERM(P22:S25)</f>
        <v>10864.411841726975</v>
      </c>
      <c r="T27" s="8">
        <f>S27/T6</f>
        <v>282.68742078414749</v>
      </c>
      <c r="U27" s="2"/>
      <c r="V27" s="6"/>
      <c r="W27" s="6"/>
      <c r="X27" s="6"/>
      <c r="Y27" s="6"/>
      <c r="Z27" s="6"/>
      <c r="AA27" s="7"/>
      <c r="AB27" s="7"/>
      <c r="AC27" s="6"/>
      <c r="AD27" s="6"/>
      <c r="AE27" s="6"/>
      <c r="AF27" s="6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/>
      <c r="B28" s="3"/>
      <c r="C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6"/>
      <c r="W28" s="6"/>
      <c r="X28" s="6"/>
      <c r="Y28" s="6"/>
      <c r="Z28" s="6"/>
      <c r="AA28" s="7"/>
      <c r="AB28" s="7"/>
      <c r="AC28" s="6"/>
      <c r="AD28" s="6"/>
      <c r="AE28" s="6"/>
      <c r="AF28" s="6"/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/>
      <c r="B29" s="3"/>
      <c r="C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>
        <f>P1</f>
        <v>5</v>
      </c>
      <c r="Q29" s="2">
        <f t="shared" ref="Q29:R29" si="32">Q1</f>
        <v>15</v>
      </c>
      <c r="R29" s="2">
        <f t="shared" si="32"/>
        <v>-0.11828040545684326</v>
      </c>
      <c r="S29" s="2">
        <f>T1</f>
        <v>25395</v>
      </c>
      <c r="T29" s="2"/>
      <c r="U29" s="2"/>
      <c r="V29" s="6"/>
      <c r="W29" s="6"/>
      <c r="X29" s="6"/>
      <c r="Y29" s="6"/>
      <c r="Z29" s="6"/>
      <c r="AA29" s="7"/>
      <c r="AB29" s="7"/>
      <c r="AC29" s="6"/>
      <c r="AD29" s="6"/>
      <c r="AE29" s="6"/>
      <c r="AF29" s="6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/>
      <c r="B30" s="3"/>
      <c r="C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>
        <f t="shared" ref="P30:R32" si="33">P2</f>
        <v>15</v>
      </c>
      <c r="Q30" s="2">
        <f t="shared" si="33"/>
        <v>55</v>
      </c>
      <c r="R30" s="2">
        <f t="shared" si="33"/>
        <v>-5.2940972792780876</v>
      </c>
      <c r="S30" s="2">
        <f t="shared" ref="S30:S32" si="34">T2</f>
        <v>79887</v>
      </c>
      <c r="T30" s="2"/>
      <c r="U30" s="2"/>
      <c r="V30" s="6"/>
      <c r="W30" s="6"/>
      <c r="X30" s="6"/>
      <c r="Y30" s="6"/>
      <c r="Z30" s="6"/>
      <c r="AA30" s="7"/>
      <c r="AB30" s="7"/>
      <c r="AC30" s="6"/>
      <c r="AD30" s="6"/>
      <c r="AE30" s="6"/>
      <c r="AF30" s="6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/>
      <c r="B31" s="3"/>
      <c r="C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>
        <f t="shared" si="33"/>
        <v>-0.11828040545684326</v>
      </c>
      <c r="Q31" s="2">
        <f t="shared" si="33"/>
        <v>-5.2940972792780876</v>
      </c>
      <c r="R31" s="2">
        <f t="shared" si="33"/>
        <v>2.8695708065934573</v>
      </c>
      <c r="S31" s="2">
        <f t="shared" si="34"/>
        <v>-2374.0800654594082</v>
      </c>
      <c r="T31" s="2"/>
      <c r="U31" s="2"/>
      <c r="V31" s="6"/>
      <c r="W31" s="6"/>
      <c r="X31" s="6"/>
      <c r="Y31" s="6"/>
      <c r="Z31" s="6"/>
      <c r="AA31" s="7"/>
      <c r="AB31" s="7"/>
      <c r="AC31" s="6"/>
      <c r="AD31" s="6"/>
      <c r="AE31" s="6"/>
      <c r="AF31" s="6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/>
      <c r="B32" s="3"/>
      <c r="C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>
        <f t="shared" si="33"/>
        <v>-0.70878184905232777</v>
      </c>
      <c r="Q32" s="2">
        <f t="shared" si="33"/>
        <v>-1.3020902271921746</v>
      </c>
      <c r="R32" s="2">
        <f t="shared" si="33"/>
        <v>-0.12688020766118341</v>
      </c>
      <c r="S32" s="2">
        <f t="shared" si="34"/>
        <v>-3708.5689993625647</v>
      </c>
      <c r="T32" s="2"/>
      <c r="U32" s="2"/>
      <c r="V32" s="6"/>
      <c r="W32" s="6"/>
      <c r="X32" s="6"/>
      <c r="Y32" s="6"/>
      <c r="Z32" s="6"/>
      <c r="AA32" s="7"/>
      <c r="AB32" s="7"/>
      <c r="AC32" s="6"/>
      <c r="AD32" s="6"/>
      <c r="AE32" s="6"/>
      <c r="AF32" s="6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/>
      <c r="B33" s="3"/>
      <c r="C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6"/>
      <c r="W33" s="6"/>
      <c r="X33" s="6"/>
      <c r="Y33" s="6"/>
      <c r="Z33" s="6"/>
      <c r="AA33" s="7"/>
      <c r="AB33" s="7"/>
      <c r="AC33" s="6"/>
      <c r="AD33" s="6"/>
      <c r="AE33" s="6"/>
      <c r="AF33" s="6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/>
      <c r="B34" s="3"/>
      <c r="C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>
        <f>MDETERM(P29:S32)</f>
        <v>-9564.7061253582615</v>
      </c>
      <c r="T34" s="8">
        <f>S34/T6</f>
        <v>-248.86962539023855</v>
      </c>
      <c r="U34" s="2"/>
      <c r="V34" s="6"/>
      <c r="W34" s="6"/>
      <c r="X34" s="6"/>
      <c r="Y34" s="6"/>
      <c r="Z34" s="6"/>
      <c r="AA34" s="7"/>
      <c r="AB34" s="7"/>
      <c r="AC34" s="6"/>
      <c r="AD34" s="6"/>
      <c r="AE34" s="6"/>
      <c r="AF34" s="6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/>
      <c r="B35" s="3"/>
      <c r="C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6"/>
      <c r="W35" s="6"/>
      <c r="X35" s="6"/>
      <c r="Y35" s="6"/>
      <c r="Z35" s="6"/>
      <c r="AA35" s="7"/>
      <c r="AB35" s="7"/>
      <c r="AC35" s="6"/>
      <c r="AD35" s="6"/>
      <c r="AE35" s="6"/>
      <c r="AF35" s="6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/>
      <c r="B36" s="3"/>
      <c r="C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6"/>
      <c r="W36" s="6"/>
      <c r="X36" s="6"/>
      <c r="Y36" s="6"/>
      <c r="Z36" s="6"/>
      <c r="AA36" s="7"/>
      <c r="AB36" s="7"/>
      <c r="AC36" s="6"/>
      <c r="AD36" s="6"/>
      <c r="AE36" s="6"/>
      <c r="AF36" s="6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/>
      <c r="B37" s="3"/>
      <c r="C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6"/>
      <c r="W37" s="6"/>
      <c r="X37" s="6"/>
      <c r="Y37" s="6"/>
      <c r="Z37" s="6"/>
      <c r="AA37" s="7"/>
      <c r="AB37" s="7"/>
      <c r="AC37" s="6"/>
      <c r="AD37" s="6"/>
      <c r="AE37" s="6"/>
      <c r="AF37" s="6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/>
      <c r="B38" s="3"/>
      <c r="C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6"/>
      <c r="W38" s="6"/>
      <c r="X38" s="6"/>
      <c r="Y38" s="6"/>
      <c r="Z38" s="6"/>
      <c r="AA38" s="7"/>
      <c r="AB38" s="7"/>
      <c r="AC38" s="6"/>
      <c r="AD38" s="6"/>
      <c r="AE38" s="6"/>
      <c r="AF38" s="6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/>
      <c r="B39" s="3"/>
      <c r="C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6"/>
      <c r="W39" s="6"/>
      <c r="X39" s="6"/>
      <c r="Y39" s="6"/>
      <c r="Z39" s="6"/>
      <c r="AA39" s="7"/>
      <c r="AB39" s="7"/>
      <c r="AC39" s="6"/>
      <c r="AD39" s="6"/>
      <c r="AE39" s="6"/>
      <c r="AF39" s="6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/>
      <c r="B40" s="3"/>
      <c r="C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6"/>
      <c r="W40" s="6"/>
      <c r="X40" s="6"/>
      <c r="Y40" s="6"/>
      <c r="Z40" s="6"/>
      <c r="AA40" s="7"/>
      <c r="AB40" s="7"/>
      <c r="AC40" s="6"/>
      <c r="AD40" s="6"/>
      <c r="AE40" s="6"/>
      <c r="AF40" s="6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/>
      <c r="B41" s="3"/>
      <c r="C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6"/>
      <c r="W41" s="6"/>
      <c r="X41" s="6"/>
      <c r="Y41" s="6"/>
      <c r="Z41" s="6"/>
      <c r="AA41" s="7"/>
      <c r="AB41" s="7"/>
      <c r="AC41" s="6"/>
      <c r="AD41" s="6"/>
      <c r="AE41" s="6"/>
      <c r="AF41" s="6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/>
      <c r="B42" s="3"/>
      <c r="C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6"/>
      <c r="W42" s="6"/>
      <c r="X42" s="6"/>
      <c r="Y42" s="6"/>
      <c r="Z42" s="6"/>
      <c r="AA42" s="7"/>
      <c r="AB42" s="7"/>
      <c r="AC42" s="6"/>
      <c r="AD42" s="6"/>
      <c r="AE42" s="6"/>
      <c r="AF42" s="6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/>
      <c r="B43" s="3"/>
      <c r="C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6"/>
      <c r="W43" s="6"/>
      <c r="X43" s="6"/>
      <c r="Y43" s="6"/>
      <c r="Z43" s="6"/>
      <c r="AA43" s="7"/>
      <c r="AB43" s="7"/>
      <c r="AC43" s="6"/>
      <c r="AD43" s="6"/>
      <c r="AE43" s="6"/>
      <c r="AF43" s="6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/>
      <c r="B44" s="3"/>
      <c r="C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6"/>
      <c r="W44" s="6"/>
      <c r="X44" s="6"/>
      <c r="Y44" s="6"/>
      <c r="Z44" s="6"/>
      <c r="AA44" s="7"/>
      <c r="AB44" s="7"/>
      <c r="AC44" s="6"/>
      <c r="AD44" s="6"/>
      <c r="AE44" s="6"/>
      <c r="AF44" s="6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/>
      <c r="B45" s="3"/>
      <c r="C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6"/>
      <c r="W45" s="6"/>
      <c r="X45" s="6"/>
      <c r="Y45" s="6"/>
      <c r="Z45" s="6"/>
      <c r="AA45" s="7"/>
      <c r="AB45" s="7"/>
      <c r="AC45" s="6"/>
      <c r="AD45" s="6"/>
      <c r="AE45" s="6"/>
      <c r="AF45" s="6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/>
      <c r="B46" s="3"/>
      <c r="C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6"/>
      <c r="W46" s="6"/>
      <c r="X46" s="6"/>
      <c r="Y46" s="6"/>
      <c r="Z46" s="6"/>
      <c r="AA46" s="7"/>
      <c r="AB46" s="7"/>
      <c r="AC46" s="6"/>
      <c r="AD46" s="6"/>
      <c r="AE46" s="6"/>
      <c r="AF46" s="6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/>
      <c r="B47" s="2"/>
      <c r="C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zoomScaleNormal="100" workbookViewId="0">
      <selection activeCell="T5" sqref="T5"/>
    </sheetView>
  </sheetViews>
  <sheetFormatPr defaultRowHeight="15" x14ac:dyDescent="0.25"/>
  <cols>
    <col min="1" max="1" width="6.140625" customWidth="1"/>
    <col min="4" max="4" width="7.28515625" customWidth="1"/>
    <col min="5" max="5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5" max="25" width="15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f ca="1">RANDBETWEEN(2,36)</f>
        <v>22</v>
      </c>
      <c r="P1" s="2">
        <f>M2</f>
        <v>35</v>
      </c>
      <c r="Q1" s="2">
        <f>A9</f>
        <v>630</v>
      </c>
      <c r="R1" s="2">
        <f ca="1">E9</f>
        <v>6.1327104383352697</v>
      </c>
      <c r="S1" s="2">
        <f ca="1">F9</f>
        <v>-2.8008041140004005</v>
      </c>
      <c r="T1" s="2">
        <f>B9</f>
        <v>40499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2"/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35</v>
      </c>
      <c r="P2" s="6">
        <f>A9</f>
        <v>630</v>
      </c>
      <c r="Q2" s="2">
        <f>C9</f>
        <v>14910</v>
      </c>
      <c r="R2" s="2">
        <f ca="1">G9</f>
        <v>86.256348424254966</v>
      </c>
      <c r="S2" s="2">
        <f ca="1">H9</f>
        <v>-103.25546449274793</v>
      </c>
      <c r="T2" s="2">
        <f>L9</f>
        <v>731047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P3" s="6">
        <f ca="1">E9</f>
        <v>6.1327104383352697</v>
      </c>
      <c r="Q3" s="2">
        <f ca="1">G9</f>
        <v>86.256348424254966</v>
      </c>
      <c r="R3" s="2">
        <f ca="1">I9</f>
        <v>16.871661737688871</v>
      </c>
      <c r="S3" s="2">
        <f ca="1">K9</f>
        <v>0.72517623878975046</v>
      </c>
      <c r="T3" s="2">
        <f ca="1">M9</f>
        <v>6999.5923633046377</v>
      </c>
      <c r="U3" s="2" t="s">
        <v>39</v>
      </c>
      <c r="V3" s="2"/>
      <c r="W3" s="2" t="s">
        <v>39</v>
      </c>
      <c r="X3" s="2">
        <f ca="1">AE8</f>
        <v>1031.4702300707786</v>
      </c>
      <c r="Y3" s="2">
        <f ca="1">AC10</f>
        <v>14.967405579600147</v>
      </c>
      <c r="Z3" t="str">
        <f ca="1">IF(ABS(Y3)&lt;3,"bine","rau")</f>
        <v>rau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 ca="1">2*M3/M1</f>
        <v>0.28560000000000002</v>
      </c>
      <c r="P4" s="6">
        <f ca="1">F9</f>
        <v>-2.8008041140004005</v>
      </c>
      <c r="Q4" s="2">
        <f ca="1">H9</f>
        <v>-103.25546449274793</v>
      </c>
      <c r="R4" s="2">
        <f ca="1">K9</f>
        <v>0.72517623878975046</v>
      </c>
      <c r="S4" s="2">
        <f ca="1">J9</f>
        <v>18.128338262311125</v>
      </c>
      <c r="T4" s="2">
        <f ca="1">N9</f>
        <v>-3172.5977280150682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/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/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 t="str">
        <f ca="1">IF(Z3="bine",X3,"")</f>
        <v/>
      </c>
      <c r="Y5" s="2"/>
      <c r="Z5" s="2"/>
      <c r="AA5" s="2" t="s">
        <v>39</v>
      </c>
      <c r="AB5" s="2"/>
      <c r="AC5" s="2" t="s">
        <v>39</v>
      </c>
      <c r="AD5" s="2"/>
      <c r="AE5" s="2"/>
      <c r="AF5" s="2"/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/>
      <c r="P6" s="2"/>
      <c r="Q6" s="2"/>
      <c r="R6" s="2"/>
      <c r="S6" s="2"/>
      <c r="T6" s="2">
        <f ca="1">MDETERM(P1:S4)</f>
        <v>33355222.127330992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/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/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/>
      <c r="P8" s="2">
        <f>T1</f>
        <v>40499</v>
      </c>
      <c r="Q8" s="2">
        <f t="shared" ref="Q8:S11" si="0">Q1</f>
        <v>630</v>
      </c>
      <c r="R8" s="2">
        <f t="shared" ca="1" si="0"/>
        <v>6.1327104383352697</v>
      </c>
      <c r="S8" s="2">
        <f t="shared" ca="1" si="0"/>
        <v>-2.8008041140004005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 ca="1">AE46-AC46</f>
        <v>-148.8966258171763</v>
      </c>
      <c r="AE8" s="2">
        <f ca="1">AE47</f>
        <v>1031.4702300707786</v>
      </c>
      <c r="AF8" s="2"/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SUM(A12:A46)</f>
        <v>630</v>
      </c>
      <c r="B9">
        <f>SUM(B12:B46)</f>
        <v>40499</v>
      </c>
      <c r="C9">
        <f>SUM(C12:C46)</f>
        <v>14910</v>
      </c>
      <c r="E9">
        <f t="shared" ref="E9:N9" ca="1" si="1">SUM(E12:E46)</f>
        <v>6.1327104383352697</v>
      </c>
      <c r="F9">
        <f t="shared" ca="1" si="1"/>
        <v>-2.8008041140004005</v>
      </c>
      <c r="G9">
        <f t="shared" ca="1" si="1"/>
        <v>86.256348424254966</v>
      </c>
      <c r="H9">
        <f t="shared" ca="1" si="1"/>
        <v>-103.25546449274793</v>
      </c>
      <c r="I9">
        <f t="shared" ca="1" si="1"/>
        <v>16.871661737688871</v>
      </c>
      <c r="J9">
        <f t="shared" ca="1" si="1"/>
        <v>18.128338262311125</v>
      </c>
      <c r="K9">
        <f t="shared" ca="1" si="1"/>
        <v>0.72517623878975046</v>
      </c>
      <c r="L9">
        <f t="shared" si="1"/>
        <v>731047</v>
      </c>
      <c r="M9">
        <f t="shared" ca="1" si="1"/>
        <v>6999.5923633046377</v>
      </c>
      <c r="N9">
        <f t="shared" ca="1" si="1"/>
        <v>-3172.5977280150682</v>
      </c>
      <c r="O9" s="2"/>
      <c r="P9" s="2">
        <f t="shared" ref="P9:P11" si="2">T2</f>
        <v>731047</v>
      </c>
      <c r="Q9" s="2">
        <f t="shared" si="0"/>
        <v>14910</v>
      </c>
      <c r="R9" s="2">
        <f t="shared" ca="1" si="0"/>
        <v>86.256348424254966</v>
      </c>
      <c r="S9" s="2">
        <f t="shared" ca="1" si="0"/>
        <v>-103.25546449274793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/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ca="1" si="2"/>
        <v>6999.5923633046377</v>
      </c>
      <c r="Q10" s="2">
        <f t="shared" ca="1" si="0"/>
        <v>86.256348424254966</v>
      </c>
      <c r="R10" s="2">
        <f t="shared" ca="1" si="0"/>
        <v>16.871661737688871</v>
      </c>
      <c r="S10" s="2">
        <f t="shared" ca="1" si="0"/>
        <v>0.72517623878975046</v>
      </c>
      <c r="T10" s="2"/>
      <c r="U10" s="2" t="s">
        <v>39</v>
      </c>
      <c r="V10" s="2"/>
      <c r="W10" s="2"/>
      <c r="X10" s="2"/>
      <c r="Y10" s="2"/>
      <c r="Z10" s="2"/>
      <c r="AA10" s="2"/>
      <c r="AB10" s="2"/>
      <c r="AC10" s="2">
        <f ca="1">SQRT(AD10)/35</f>
        <v>14.967405579600147</v>
      </c>
      <c r="AD10" s="2">
        <f ca="1">SUM(AD12:AD46)</f>
        <v>274428.45648570091</v>
      </c>
      <c r="AE10" s="2"/>
      <c r="AF10" s="2"/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ca="1" si="2"/>
        <v>-3172.5977280150682</v>
      </c>
      <c r="Q11" s="2">
        <f t="shared" ca="1" si="0"/>
        <v>-103.25546449274793</v>
      </c>
      <c r="R11" s="2">
        <f t="shared" ca="1" si="0"/>
        <v>0.72517623878975046</v>
      </c>
      <c r="S11" s="2">
        <f t="shared" ca="1" si="0"/>
        <v>18.128338262311125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C11" s="2"/>
      <c r="AD11" s="2"/>
      <c r="AE11" s="2" t="s">
        <v>0</v>
      </c>
      <c r="AF11" s="2"/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1">
        <v>1131</v>
      </c>
      <c r="C12" s="2">
        <f>A12*A12</f>
        <v>1</v>
      </c>
      <c r="D12">
        <f t="shared" ref="D12:D47" ca="1" si="3">A12*$M$4</f>
        <v>0.28560000000000002</v>
      </c>
      <c r="E12" s="2">
        <f ca="1">SIN(D12)</f>
        <v>0.28173319764400095</v>
      </c>
      <c r="F12" s="2">
        <f ca="1">COS(D12)</f>
        <v>0.95949278545765326</v>
      </c>
      <c r="G12" s="2">
        <f ca="1">A12*E12</f>
        <v>0.28173319764400095</v>
      </c>
      <c r="H12" s="2">
        <f ca="1">A12*F12</f>
        <v>0.95949278545765326</v>
      </c>
      <c r="I12" s="2">
        <f ca="1">E12*E12</f>
        <v>7.9373594654713706E-2</v>
      </c>
      <c r="J12" s="2">
        <f ca="1">F12*F12</f>
        <v>0.92062640534528628</v>
      </c>
      <c r="K12" s="2">
        <f ca="1">E12*F12</f>
        <v>0.27032097056333404</v>
      </c>
      <c r="L12" s="2">
        <f>A12*B12</f>
        <v>1131</v>
      </c>
      <c r="M12" s="2">
        <f ca="1">B12*E12</f>
        <v>318.64024653536507</v>
      </c>
      <c r="N12" s="2">
        <f ca="1">B12*F12</f>
        <v>1085.1863403526058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 ca="1">$T$20*V12</f>
        <v>0.63002554754953977</v>
      </c>
      <c r="X12" s="2">
        <f ca="1">$T$27*E12</f>
        <v>-1.5838978928278711</v>
      </c>
      <c r="Y12" s="2">
        <f ca="1">$T$34*H12</f>
        <v>5.808113760646112</v>
      </c>
      <c r="Z12" s="2">
        <f ca="1">$T$13</f>
        <v>1147.2433149676665</v>
      </c>
      <c r="AA12">
        <f>V12</f>
        <v>1</v>
      </c>
      <c r="AB12">
        <f ca="1">AE12-$AB$1</f>
        <v>1152.0975563830343</v>
      </c>
      <c r="AC12" s="2">
        <f>B12</f>
        <v>1131</v>
      </c>
      <c r="AD12" s="2">
        <f ca="1">(AB12-AC12)^2</f>
        <v>445.10688533531203</v>
      </c>
      <c r="AE12" s="2">
        <f t="shared" ref="AE12:AE47" ca="1" si="4">SUM(W12:Z12)</f>
        <v>1152.0975563830343</v>
      </c>
      <c r="AF12" s="2"/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2">
        <v>1142</v>
      </c>
      <c r="C13" s="2">
        <f t="shared" ref="C13:C47" si="5">A13*A13</f>
        <v>4</v>
      </c>
      <c r="D13">
        <f t="shared" ca="1" si="3"/>
        <v>0.57120000000000004</v>
      </c>
      <c r="E13" s="2">
        <f t="shared" ref="E13:E47" ca="1" si="6">SIN(D13)</f>
        <v>0.54064194112666808</v>
      </c>
      <c r="F13" s="2">
        <f t="shared" ref="F13:F47" ca="1" si="7">COS(D13)</f>
        <v>0.84125281069057256</v>
      </c>
      <c r="G13" s="2">
        <f t="shared" ref="G13:G47" ca="1" si="8">A13*E13</f>
        <v>1.0812838822533362</v>
      </c>
      <c r="H13" s="2">
        <f t="shared" ref="H13:H47" ca="1" si="9">A13*F13</f>
        <v>1.6825056213811451</v>
      </c>
      <c r="I13" s="2">
        <f t="shared" ref="I13:J46" ca="1" si="10">E13*E13</f>
        <v>0.29229370850521164</v>
      </c>
      <c r="J13" s="2">
        <f t="shared" ca="1" si="10"/>
        <v>0.70770629149478836</v>
      </c>
      <c r="K13" s="2">
        <f t="shared" ref="K13:K47" ca="1" si="11">E13*F13</f>
        <v>0.45481655255001657</v>
      </c>
      <c r="L13" s="2">
        <f t="shared" ref="L13:L47" si="12">A13*B13</f>
        <v>2284</v>
      </c>
      <c r="M13" s="2">
        <f t="shared" ref="M13:M47" ca="1" si="13">B13*E13</f>
        <v>617.41309676665492</v>
      </c>
      <c r="N13" s="2">
        <f t="shared" ref="N13:N47" ca="1" si="14">B13*F13</f>
        <v>960.71070980863385</v>
      </c>
      <c r="O13" s="2"/>
      <c r="P13" s="2"/>
      <c r="Q13" s="2"/>
      <c r="R13" s="2"/>
      <c r="S13" s="2">
        <f ca="1">MDETERM(P8:S11)</f>
        <v>38266555604.842072</v>
      </c>
      <c r="T13" s="8">
        <f ca="1">S13/T6</f>
        <v>1147.2433149676665</v>
      </c>
      <c r="U13" s="2" t="s">
        <v>39</v>
      </c>
      <c r="V13" s="2">
        <v>2</v>
      </c>
      <c r="W13" s="2">
        <f t="shared" ref="W13:W47" ca="1" si="15">$T$20*V13</f>
        <v>1.2600510950990795</v>
      </c>
      <c r="X13" s="2">
        <f t="shared" ref="X13:X47" ca="1" si="16">$T$27*E13</f>
        <v>-3.0394772021398428</v>
      </c>
      <c r="Y13" s="2">
        <f t="shared" ref="Y13:Y47" ca="1" si="17">$T$34*H13</f>
        <v>10.184739479043802</v>
      </c>
      <c r="Z13" s="2">
        <f t="shared" ref="Z13:Z47" ca="1" si="18">$T$13</f>
        <v>1147.2433149676665</v>
      </c>
      <c r="AA13">
        <f t="shared" ref="AA13:AA46" si="19">V13</f>
        <v>2</v>
      </c>
      <c r="AB13">
        <f t="shared" ref="AB13:AB46" ca="1" si="20">AE13-$AB$1</f>
        <v>1155.6486283396696</v>
      </c>
      <c r="AC13" s="2">
        <f t="shared" ref="AC13:AC46" si="21">B13</f>
        <v>1142</v>
      </c>
      <c r="AD13" s="2">
        <f t="shared" ref="AD13:AD46" ca="1" si="22">(AB13-AC13)^2</f>
        <v>186.28505555443175</v>
      </c>
      <c r="AE13" s="2">
        <f t="shared" ca="1" si="4"/>
        <v>1155.6486283396696</v>
      </c>
      <c r="AF13" s="2"/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1144</v>
      </c>
      <c r="C14" s="2">
        <f t="shared" si="5"/>
        <v>9</v>
      </c>
      <c r="D14">
        <f t="shared" ca="1" si="3"/>
        <v>0.85680000000000001</v>
      </c>
      <c r="E14" s="2">
        <f t="shared" ca="1" si="6"/>
        <v>0.75575088640971777</v>
      </c>
      <c r="F14" s="2">
        <f t="shared" ca="1" si="7"/>
        <v>0.65485921974950156</v>
      </c>
      <c r="G14" s="2">
        <f t="shared" ca="1" si="8"/>
        <v>2.2672526592291531</v>
      </c>
      <c r="H14" s="2">
        <f t="shared" ca="1" si="9"/>
        <v>1.9645776592485047</v>
      </c>
      <c r="I14" s="2">
        <f t="shared" ca="1" si="10"/>
        <v>0.57115940230907414</v>
      </c>
      <c r="J14" s="2">
        <f t="shared" ca="1" si="10"/>
        <v>0.42884059769092597</v>
      </c>
      <c r="K14" s="2">
        <f t="shared" ca="1" si="11"/>
        <v>0.49491043579926197</v>
      </c>
      <c r="L14" s="2">
        <f t="shared" si="12"/>
        <v>3432</v>
      </c>
      <c r="M14" s="2">
        <f t="shared" ca="1" si="13"/>
        <v>864.57901405271718</v>
      </c>
      <c r="N14" s="2">
        <f t="shared" ca="1" si="14"/>
        <v>749.1589473934298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ca="1" si="15"/>
        <v>1.8900766426486193</v>
      </c>
      <c r="X14" s="2">
        <f t="shared" ca="1" si="16"/>
        <v>-4.2488150012045143</v>
      </c>
      <c r="Y14" s="2">
        <f t="shared" ca="1" si="17"/>
        <v>11.892210873786466</v>
      </c>
      <c r="Z14" s="2">
        <f t="shared" ca="1" si="18"/>
        <v>1147.2433149676665</v>
      </c>
      <c r="AA14">
        <f t="shared" si="19"/>
        <v>3</v>
      </c>
      <c r="AB14">
        <f t="shared" ca="1" si="20"/>
        <v>1156.7767874828971</v>
      </c>
      <c r="AC14" s="2">
        <f t="shared" si="21"/>
        <v>1144</v>
      </c>
      <c r="AD14" s="2">
        <f t="shared" ca="1" si="22"/>
        <v>163.24629838311688</v>
      </c>
      <c r="AE14" s="2">
        <f t="shared" ca="1" si="4"/>
        <v>1156.7767874828971</v>
      </c>
      <c r="AF14" s="2"/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1149</v>
      </c>
      <c r="C15" s="2">
        <f t="shared" si="5"/>
        <v>16</v>
      </c>
      <c r="D15">
        <f t="shared" ca="1" si="3"/>
        <v>1.1424000000000001</v>
      </c>
      <c r="E15" s="2">
        <f t="shared" ca="1" si="6"/>
        <v>0.90963310510003315</v>
      </c>
      <c r="F15" s="2">
        <f t="shared" ca="1" si="7"/>
        <v>0.41541258298957673</v>
      </c>
      <c r="G15" s="2">
        <f t="shared" ca="1" si="8"/>
        <v>3.6385324204001326</v>
      </c>
      <c r="H15" s="2">
        <f t="shared" ca="1" si="9"/>
        <v>1.6616503319583069</v>
      </c>
      <c r="I15" s="2">
        <f t="shared" ca="1" si="10"/>
        <v>0.82743238589392798</v>
      </c>
      <c r="J15" s="2">
        <f t="shared" ca="1" si="10"/>
        <v>0.17256761410607196</v>
      </c>
      <c r="K15" s="2">
        <f t="shared" ca="1" si="11"/>
        <v>0.37787303776243392</v>
      </c>
      <c r="L15" s="2">
        <f t="shared" si="12"/>
        <v>4596</v>
      </c>
      <c r="M15" s="2">
        <f t="shared" ca="1" si="13"/>
        <v>1045.1684377599381</v>
      </c>
      <c r="N15" s="2">
        <f t="shared" ca="1" si="14"/>
        <v>477.30905785502364</v>
      </c>
      <c r="O15" s="2"/>
      <c r="P15" s="2">
        <f>P1</f>
        <v>35</v>
      </c>
      <c r="Q15" s="2">
        <f>T1</f>
        <v>40499</v>
      </c>
      <c r="R15" s="2">
        <f t="shared" ref="R15:S15" ca="1" si="23">R1</f>
        <v>6.1327104383352697</v>
      </c>
      <c r="S15" s="2">
        <f t="shared" ca="1" si="23"/>
        <v>-2.8008041140004005</v>
      </c>
      <c r="T15" s="2"/>
      <c r="U15" s="2" t="s">
        <v>39</v>
      </c>
      <c r="V15" s="2">
        <v>4</v>
      </c>
      <c r="W15" s="2">
        <f t="shared" ca="1" si="15"/>
        <v>2.5201021901981591</v>
      </c>
      <c r="X15" s="2">
        <f t="shared" ca="1" si="16"/>
        <v>-5.1139374786601213</v>
      </c>
      <c r="Y15" s="2">
        <f t="shared" ca="1" si="17"/>
        <v>10.058495806016841</v>
      </c>
      <c r="Z15" s="2">
        <f t="shared" ca="1" si="18"/>
        <v>1147.2433149676665</v>
      </c>
      <c r="AA15">
        <f t="shared" si="19"/>
        <v>4</v>
      </c>
      <c r="AB15">
        <f t="shared" ca="1" si="20"/>
        <v>1154.7079754852214</v>
      </c>
      <c r="AC15" s="2">
        <f t="shared" si="21"/>
        <v>1149</v>
      </c>
      <c r="AD15" s="2">
        <f t="shared" ca="1" si="22"/>
        <v>32.580984139888116</v>
      </c>
      <c r="AE15" s="2">
        <f t="shared" ca="1" si="4"/>
        <v>1154.7079754852214</v>
      </c>
      <c r="AF15" s="2"/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1141</v>
      </c>
      <c r="C16" s="2">
        <f t="shared" si="5"/>
        <v>25</v>
      </c>
      <c r="D16">
        <f t="shared" ca="1" si="3"/>
        <v>1.4280000000000002</v>
      </c>
      <c r="E16" s="2">
        <f t="shared" ca="1" si="6"/>
        <v>0.98982191710413248</v>
      </c>
      <c r="F16" s="2">
        <f t="shared" ca="1" si="7"/>
        <v>0.14231153298415358</v>
      </c>
      <c r="G16" s="2">
        <f t="shared" ca="1" si="8"/>
        <v>4.9491095855206622</v>
      </c>
      <c r="H16" s="2">
        <f t="shared" ca="1" si="9"/>
        <v>0.71155766492076788</v>
      </c>
      <c r="I16" s="2">
        <f t="shared" ca="1" si="10"/>
        <v>0.97974742757970013</v>
      </c>
      <c r="J16" s="2">
        <f t="shared" ca="1" si="10"/>
        <v>2.0252572420299833E-2</v>
      </c>
      <c r="K16" s="2">
        <f t="shared" ca="1" si="11"/>
        <v>0.14086307440440288</v>
      </c>
      <c r="L16" s="2">
        <f t="shared" si="12"/>
        <v>5705</v>
      </c>
      <c r="M16" s="2">
        <f t="shared" ca="1" si="13"/>
        <v>1129.3868074158152</v>
      </c>
      <c r="N16" s="2">
        <f t="shared" ca="1" si="14"/>
        <v>162.37745913491923</v>
      </c>
      <c r="O16" s="2"/>
      <c r="P16" s="2">
        <f t="shared" ref="P16:S18" si="24">P2</f>
        <v>630</v>
      </c>
      <c r="Q16" s="2">
        <f t="shared" ref="Q16:Q18" si="25">T2</f>
        <v>731047</v>
      </c>
      <c r="R16" s="2">
        <f t="shared" ca="1" si="24"/>
        <v>86.256348424254966</v>
      </c>
      <c r="S16" s="2">
        <f t="shared" ca="1" si="24"/>
        <v>-103.25546449274793</v>
      </c>
      <c r="T16" s="2"/>
      <c r="U16" s="2" t="s">
        <v>39</v>
      </c>
      <c r="V16" s="2">
        <v>5</v>
      </c>
      <c r="W16" s="2">
        <f t="shared" ca="1" si="15"/>
        <v>3.1501277377476988</v>
      </c>
      <c r="X16" s="2">
        <f t="shared" ca="1" si="16"/>
        <v>-5.5647572309072615</v>
      </c>
      <c r="Y16" s="2">
        <f t="shared" ca="1" si="17"/>
        <v>4.3072839397622822</v>
      </c>
      <c r="Z16" s="2">
        <f t="shared" ca="1" si="18"/>
        <v>1147.2433149676665</v>
      </c>
      <c r="AA16">
        <f t="shared" si="19"/>
        <v>5</v>
      </c>
      <c r="AB16">
        <f t="shared" ca="1" si="20"/>
        <v>1149.1359694142693</v>
      </c>
      <c r="AC16" s="2">
        <f t="shared" si="21"/>
        <v>1141</v>
      </c>
      <c r="AD16" s="2">
        <f t="shared" ca="1" si="22"/>
        <v>66.193998309925718</v>
      </c>
      <c r="AE16" s="2">
        <f t="shared" ca="1" si="4"/>
        <v>1149.1359694142693</v>
      </c>
      <c r="AF16" s="2"/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2">
        <v>6</v>
      </c>
      <c r="B17" s="2">
        <v>1148</v>
      </c>
      <c r="C17" s="2">
        <f t="shared" si="5"/>
        <v>36</v>
      </c>
      <c r="D17">
        <f t="shared" ca="1" si="3"/>
        <v>1.7136</v>
      </c>
      <c r="E17" s="2">
        <f t="shared" ca="1" si="6"/>
        <v>0.98982087159852383</v>
      </c>
      <c r="F17" s="2">
        <f t="shared" ca="1" si="7"/>
        <v>-0.14231880461814811</v>
      </c>
      <c r="G17" s="2">
        <f t="shared" ca="1" si="8"/>
        <v>5.9389252295911428</v>
      </c>
      <c r="H17" s="2">
        <f t="shared" ca="1" si="9"/>
        <v>-0.85391282770888866</v>
      </c>
      <c r="I17" s="2">
        <f t="shared" ca="1" si="10"/>
        <v>0.9797453578520614</v>
      </c>
      <c r="J17" s="2">
        <f t="shared" ca="1" si="10"/>
        <v>2.0254642147938616E-2</v>
      </c>
      <c r="K17" s="2">
        <f t="shared" ca="1" si="11"/>
        <v>-0.14087012323199538</v>
      </c>
      <c r="L17" s="2">
        <f t="shared" si="12"/>
        <v>6888</v>
      </c>
      <c r="M17" s="2">
        <f t="shared" ca="1" si="13"/>
        <v>1136.3143605951054</v>
      </c>
      <c r="N17" s="2">
        <f t="shared" ca="1" si="14"/>
        <v>-163.38198770163402</v>
      </c>
      <c r="O17" s="2"/>
      <c r="P17" s="2">
        <f t="shared" ca="1" si="24"/>
        <v>6.1327104383352697</v>
      </c>
      <c r="Q17" s="2">
        <f t="shared" ca="1" si="25"/>
        <v>6999.5923633046377</v>
      </c>
      <c r="R17" s="2">
        <f t="shared" ca="1" si="24"/>
        <v>16.871661737688871</v>
      </c>
      <c r="S17" s="2">
        <f t="shared" ca="1" si="24"/>
        <v>0.72517623878975046</v>
      </c>
      <c r="T17" s="2"/>
      <c r="U17" s="2" t="s">
        <v>39</v>
      </c>
      <c r="V17" s="2">
        <v>6</v>
      </c>
      <c r="W17" s="2">
        <f t="shared" ca="1" si="15"/>
        <v>3.7801532852972386</v>
      </c>
      <c r="X17" s="2">
        <f t="shared" ca="1" si="16"/>
        <v>-5.564751353097531</v>
      </c>
      <c r="Y17" s="2">
        <f t="shared" ca="1" si="17"/>
        <v>-5.1690048327383904</v>
      </c>
      <c r="Z17" s="2">
        <f t="shared" ca="1" si="18"/>
        <v>1147.2433149676665</v>
      </c>
      <c r="AA17">
        <f t="shared" si="19"/>
        <v>6</v>
      </c>
      <c r="AB17">
        <f t="shared" ca="1" si="20"/>
        <v>1140.2897120671278</v>
      </c>
      <c r="AC17" s="2">
        <f t="shared" si="21"/>
        <v>1148</v>
      </c>
      <c r="AD17" s="2">
        <f t="shared" ca="1" si="22"/>
        <v>59.448540007795181</v>
      </c>
      <c r="AE17" s="2">
        <f t="shared" ca="1" si="4"/>
        <v>1140.2897120671278</v>
      </c>
      <c r="AF17" s="2"/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2">
        <v>7</v>
      </c>
      <c r="B18" s="2">
        <v>1139</v>
      </c>
      <c r="C18" s="2">
        <f t="shared" si="5"/>
        <v>49</v>
      </c>
      <c r="D18">
        <f t="shared" ca="1" si="3"/>
        <v>1.9992000000000001</v>
      </c>
      <c r="E18" s="2">
        <f t="shared" ca="1" si="6"/>
        <v>0.90963005328424706</v>
      </c>
      <c r="F18" s="2">
        <f t="shared" ca="1" si="7"/>
        <v>-0.41541926551629471</v>
      </c>
      <c r="G18" s="2">
        <f t="shared" ca="1" si="8"/>
        <v>6.3674103729897293</v>
      </c>
      <c r="H18" s="2">
        <f t="shared" ca="1" si="9"/>
        <v>-2.907934858614063</v>
      </c>
      <c r="I18" s="2">
        <f t="shared" ca="1" si="10"/>
        <v>0.82742683383790216</v>
      </c>
      <c r="J18" s="2">
        <f t="shared" ca="1" si="10"/>
        <v>0.17257316616209775</v>
      </c>
      <c r="K18" s="2">
        <f t="shared" ca="1" si="11"/>
        <v>-0.37787784862688995</v>
      </c>
      <c r="L18" s="2">
        <f t="shared" si="12"/>
        <v>7973</v>
      </c>
      <c r="M18" s="2">
        <f t="shared" ca="1" si="13"/>
        <v>1036.0686306907573</v>
      </c>
      <c r="N18" s="2">
        <f t="shared" ca="1" si="14"/>
        <v>-473.16254342305967</v>
      </c>
      <c r="O18" s="2"/>
      <c r="P18" s="2">
        <f t="shared" ca="1" si="24"/>
        <v>-2.8008041140004005</v>
      </c>
      <c r="Q18" s="2">
        <f t="shared" ca="1" si="25"/>
        <v>-3172.5977280150682</v>
      </c>
      <c r="R18" s="2">
        <f t="shared" ca="1" si="24"/>
        <v>0.72517623878975046</v>
      </c>
      <c r="S18" s="2">
        <f t="shared" ca="1" si="24"/>
        <v>18.128338262311125</v>
      </c>
      <c r="T18" s="2"/>
      <c r="U18" s="2" t="s">
        <v>39</v>
      </c>
      <c r="V18" s="2">
        <v>7</v>
      </c>
      <c r="W18" s="2">
        <f t="shared" ca="1" si="15"/>
        <v>4.4101788328467784</v>
      </c>
      <c r="X18" s="2">
        <f t="shared" ca="1" si="16"/>
        <v>-5.1139203214183286</v>
      </c>
      <c r="Y18" s="2">
        <f t="shared" ca="1" si="17"/>
        <v>-17.602650820686407</v>
      </c>
      <c r="Z18" s="2">
        <f t="shared" ca="1" si="18"/>
        <v>1147.2433149676665</v>
      </c>
      <c r="AA18">
        <f t="shared" si="19"/>
        <v>7</v>
      </c>
      <c r="AB18">
        <f t="shared" ca="1" si="20"/>
        <v>1128.9369226584085</v>
      </c>
      <c r="AC18" s="2">
        <f t="shared" si="21"/>
        <v>1139</v>
      </c>
      <c r="AD18" s="2">
        <f t="shared" ca="1" si="22"/>
        <v>101.26552558285128</v>
      </c>
      <c r="AE18" s="2">
        <f t="shared" ca="1" si="4"/>
        <v>1128.9369226584085</v>
      </c>
      <c r="AF18" s="2"/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2">
        <v>8</v>
      </c>
      <c r="B19" s="2">
        <v>1141</v>
      </c>
      <c r="C19" s="2">
        <f t="shared" si="5"/>
        <v>64</v>
      </c>
      <c r="D19">
        <f t="shared" ca="1" si="3"/>
        <v>2.2848000000000002</v>
      </c>
      <c r="E19" s="2">
        <f t="shared" ca="1" si="6"/>
        <v>0.75574607552486783</v>
      </c>
      <c r="F19" s="2">
        <f t="shared" ca="1" si="7"/>
        <v>-0.65486477178785607</v>
      </c>
      <c r="G19" s="2">
        <f t="shared" ca="1" si="8"/>
        <v>6.0459686041989427</v>
      </c>
      <c r="H19" s="2">
        <f t="shared" ca="1" si="9"/>
        <v>-5.2389181743028486</v>
      </c>
      <c r="I19" s="2">
        <f t="shared" ca="1" si="10"/>
        <v>0.57115213067123927</v>
      </c>
      <c r="J19" s="2">
        <f t="shared" ca="1" si="10"/>
        <v>0.42884786932876079</v>
      </c>
      <c r="K19" s="2">
        <f t="shared" ca="1" si="11"/>
        <v>-0.49491148127816043</v>
      </c>
      <c r="L19" s="2">
        <f t="shared" si="12"/>
        <v>9128</v>
      </c>
      <c r="M19" s="2">
        <f t="shared" ca="1" si="13"/>
        <v>862.30627217387416</v>
      </c>
      <c r="N19" s="2">
        <f t="shared" ca="1" si="14"/>
        <v>-747.20070460994373</v>
      </c>
      <c r="O19" s="2"/>
      <c r="P19" s="2"/>
      <c r="Q19" s="2"/>
      <c r="R19" s="2"/>
      <c r="S19" s="2"/>
      <c r="T19" s="2"/>
      <c r="U19" s="2" t="s">
        <v>39</v>
      </c>
      <c r="V19" s="2">
        <v>8</v>
      </c>
      <c r="W19" s="2">
        <f t="shared" ca="1" si="15"/>
        <v>5.0402043803963181</v>
      </c>
      <c r="X19" s="2">
        <f t="shared" ca="1" si="16"/>
        <v>-4.2487879545148086</v>
      </c>
      <c r="Y19" s="2">
        <f t="shared" ca="1" si="17"/>
        <v>-31.712831196071892</v>
      </c>
      <c r="Z19" s="2">
        <f t="shared" ca="1" si="18"/>
        <v>1147.2433149676665</v>
      </c>
      <c r="AA19">
        <f t="shared" si="19"/>
        <v>8</v>
      </c>
      <c r="AB19">
        <f t="shared" ca="1" si="20"/>
        <v>1116.3219001974762</v>
      </c>
      <c r="AC19" s="2">
        <f t="shared" si="21"/>
        <v>1141</v>
      </c>
      <c r="AD19" s="2">
        <f t="shared" ca="1" si="22"/>
        <v>609.00860986332395</v>
      </c>
      <c r="AE19" s="2">
        <f t="shared" ca="1" si="4"/>
        <v>1116.3219001974762</v>
      </c>
      <c r="AF19" s="2"/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2">
        <v>9</v>
      </c>
      <c r="B20" s="2">
        <v>1142</v>
      </c>
      <c r="C20" s="2">
        <f t="shared" si="5"/>
        <v>81</v>
      </c>
      <c r="D20">
        <f t="shared" ca="1" si="3"/>
        <v>2.5704000000000002</v>
      </c>
      <c r="E20" s="2">
        <f t="shared" ca="1" si="6"/>
        <v>0.5406357609238438</v>
      </c>
      <c r="F20" s="2">
        <f t="shared" ca="1" si="7"/>
        <v>-0.84125678244534607</v>
      </c>
      <c r="G20" s="2">
        <f t="shared" ca="1" si="8"/>
        <v>4.8657218483145943</v>
      </c>
      <c r="H20" s="2">
        <f t="shared" ca="1" si="9"/>
        <v>-7.5713110420081149</v>
      </c>
      <c r="I20" s="2">
        <f t="shared" ca="1" si="10"/>
        <v>0.29228702598970357</v>
      </c>
      <c r="J20" s="2">
        <f t="shared" ca="1" si="10"/>
        <v>0.70771297401029631</v>
      </c>
      <c r="K20" s="2">
        <f t="shared" ca="1" si="11"/>
        <v>-0.45481350070968418</v>
      </c>
      <c r="L20" s="2">
        <f t="shared" si="12"/>
        <v>10278</v>
      </c>
      <c r="M20" s="2">
        <f t="shared" ca="1" si="13"/>
        <v>617.40603897502967</v>
      </c>
      <c r="N20" s="2">
        <f t="shared" ca="1" si="14"/>
        <v>-960.7152455525852</v>
      </c>
      <c r="O20" s="2"/>
      <c r="P20" s="2"/>
      <c r="Q20" s="2"/>
      <c r="R20" s="2"/>
      <c r="S20" s="2">
        <f ca="1">MDETERM(P15:S18)</f>
        <v>21014642.084408235</v>
      </c>
      <c r="T20" s="8">
        <f ca="1">S20/T6</f>
        <v>0.63002554754953977</v>
      </c>
      <c r="U20" s="2" t="s">
        <v>39</v>
      </c>
      <c r="V20" s="2">
        <v>9</v>
      </c>
      <c r="W20" s="2">
        <f t="shared" ca="1" si="15"/>
        <v>5.6702299279458579</v>
      </c>
      <c r="X20" s="2">
        <f t="shared" ca="1" si="16"/>
        <v>-3.0394424571743492</v>
      </c>
      <c r="Y20" s="2">
        <f t="shared" ca="1" si="17"/>
        <v>-45.831544036304798</v>
      </c>
      <c r="Z20" s="2">
        <f t="shared" ca="1" si="18"/>
        <v>1147.2433149676665</v>
      </c>
      <c r="AA20">
        <f t="shared" si="19"/>
        <v>9</v>
      </c>
      <c r="AB20">
        <f t="shared" ca="1" si="20"/>
        <v>1104.0425584021332</v>
      </c>
      <c r="AC20" s="2">
        <f t="shared" si="21"/>
        <v>1142</v>
      </c>
      <c r="AD20" s="2">
        <f t="shared" ca="1" si="22"/>
        <v>1440.7673726554704</v>
      </c>
      <c r="AE20" s="2">
        <f t="shared" ca="1" si="4"/>
        <v>1104.0425584021332</v>
      </c>
      <c r="AF20" s="2"/>
      <c r="AG20" s="2"/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2">
        <v>10</v>
      </c>
      <c r="B21" s="2">
        <v>1147</v>
      </c>
      <c r="C21" s="2">
        <f t="shared" si="5"/>
        <v>100</v>
      </c>
      <c r="D21">
        <f t="shared" ca="1" si="3"/>
        <v>2.8560000000000003</v>
      </c>
      <c r="E21" s="2">
        <f t="shared" ca="1" si="6"/>
        <v>0.28172614880880575</v>
      </c>
      <c r="F21" s="2">
        <f t="shared" ca="1" si="7"/>
        <v>-0.95949485515940036</v>
      </c>
      <c r="G21" s="2">
        <f t="shared" ca="1" si="8"/>
        <v>2.8172614880880573</v>
      </c>
      <c r="H21" s="2">
        <f t="shared" ca="1" si="9"/>
        <v>-9.594948551594003</v>
      </c>
      <c r="I21" s="2">
        <f t="shared" ca="1" si="10"/>
        <v>7.9369622922641367E-2</v>
      </c>
      <c r="J21" s="2">
        <f t="shared" ca="1" si="10"/>
        <v>0.92063037707735873</v>
      </c>
      <c r="K21" s="2">
        <f t="shared" ca="1" si="11"/>
        <v>-0.27031479034592076</v>
      </c>
      <c r="L21" s="2">
        <f t="shared" si="12"/>
        <v>11470</v>
      </c>
      <c r="M21" s="2">
        <f t="shared" ca="1" si="13"/>
        <v>323.13989268370023</v>
      </c>
      <c r="N21" s="2">
        <f t="shared" ca="1" si="14"/>
        <v>-1100.5405988678322</v>
      </c>
      <c r="O21" s="2"/>
      <c r="P21" s="2"/>
      <c r="Q21" s="2"/>
      <c r="R21" s="2"/>
      <c r="S21" s="2"/>
      <c r="T21" s="2"/>
      <c r="U21" s="2" t="s">
        <v>39</v>
      </c>
      <c r="V21" s="2">
        <v>10</v>
      </c>
      <c r="W21" s="2">
        <f t="shared" ca="1" si="15"/>
        <v>6.3002554754953977</v>
      </c>
      <c r="X21" s="2">
        <f t="shared" ca="1" si="16"/>
        <v>-1.5838582644301318</v>
      </c>
      <c r="Y21" s="2">
        <f t="shared" ca="1" si="17"/>
        <v>-58.081262892063883</v>
      </c>
      <c r="Z21" s="2">
        <f t="shared" ca="1" si="18"/>
        <v>1147.2433149676665</v>
      </c>
      <c r="AA21">
        <f t="shared" si="19"/>
        <v>10</v>
      </c>
      <c r="AB21">
        <f t="shared" ca="1" si="20"/>
        <v>1093.8784492866678</v>
      </c>
      <c r="AC21" s="2">
        <f t="shared" si="21"/>
        <v>1147</v>
      </c>
      <c r="AD21" s="2">
        <f t="shared" ca="1" si="22"/>
        <v>2821.8991501891273</v>
      </c>
      <c r="AE21" s="2">
        <f t="shared" ca="1" si="4"/>
        <v>1093.8784492866678</v>
      </c>
      <c r="AF21" s="2"/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>
        <v>11</v>
      </c>
      <c r="B22" s="2">
        <v>1151</v>
      </c>
      <c r="C22" s="2">
        <f t="shared" si="5"/>
        <v>121</v>
      </c>
      <c r="D22">
        <f t="shared" ca="1" si="3"/>
        <v>3.1416000000000004</v>
      </c>
      <c r="E22" s="2">
        <f t="shared" ca="1" si="6"/>
        <v>-7.3464102070876264E-6</v>
      </c>
      <c r="F22" s="2">
        <f t="shared" ca="1" si="7"/>
        <v>-0.99999999997301514</v>
      </c>
      <c r="G22" s="2">
        <f t="shared" ca="1" si="8"/>
        <v>-8.0810512277963885E-5</v>
      </c>
      <c r="H22" s="2">
        <f t="shared" ca="1" si="9"/>
        <v>-10.999999999703167</v>
      </c>
      <c r="I22" s="2">
        <f t="shared" ca="1" si="10"/>
        <v>5.3969742930801258E-11</v>
      </c>
      <c r="J22" s="2">
        <f t="shared" ca="1" si="10"/>
        <v>0.99999999994603028</v>
      </c>
      <c r="K22" s="2">
        <f t="shared" ca="1" si="11"/>
        <v>7.3464102068893842E-6</v>
      </c>
      <c r="L22" s="2">
        <f t="shared" si="12"/>
        <v>12661</v>
      </c>
      <c r="M22" s="2">
        <f t="shared" ca="1" si="13"/>
        <v>-8.4557181483578582E-3</v>
      </c>
      <c r="N22" s="2">
        <f t="shared" ca="1" si="14"/>
        <v>-1150.9999999689405</v>
      </c>
      <c r="O22" s="2"/>
      <c r="P22" s="2">
        <f>P1</f>
        <v>35</v>
      </c>
      <c r="Q22" s="2">
        <f t="shared" ref="Q22:S22" si="26">Q1</f>
        <v>630</v>
      </c>
      <c r="R22" s="2">
        <f>T1</f>
        <v>40499</v>
      </c>
      <c r="S22" s="2">
        <f t="shared" ca="1" si="26"/>
        <v>-2.8008041140004005</v>
      </c>
      <c r="T22" s="2"/>
      <c r="U22" s="2" t="s">
        <v>39</v>
      </c>
      <c r="V22" s="2">
        <v>11</v>
      </c>
      <c r="W22" s="2">
        <f t="shared" ca="1" si="15"/>
        <v>6.9302810230449374</v>
      </c>
      <c r="X22" s="2">
        <f t="shared" ca="1" si="16"/>
        <v>4.1301357966193596E-5</v>
      </c>
      <c r="Y22" s="2">
        <f t="shared" ca="1" si="17"/>
        <v>-66.586484373522069</v>
      </c>
      <c r="Z22" s="2">
        <f t="shared" ca="1" si="18"/>
        <v>1147.2433149676665</v>
      </c>
      <c r="AA22">
        <f t="shared" si="19"/>
        <v>11</v>
      </c>
      <c r="AB22">
        <f t="shared" ca="1" si="20"/>
        <v>1087.5871529185474</v>
      </c>
      <c r="AC22" s="2">
        <f t="shared" si="21"/>
        <v>1151</v>
      </c>
      <c r="AD22" s="2">
        <f t="shared" ca="1" si="22"/>
        <v>4021.1891749756892</v>
      </c>
      <c r="AE22" s="2">
        <f t="shared" ca="1" si="4"/>
        <v>1087.5871529185474</v>
      </c>
      <c r="AF22" s="2"/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>
        <v>12</v>
      </c>
      <c r="B23" s="2">
        <v>1162</v>
      </c>
      <c r="C23" s="2">
        <f t="shared" si="5"/>
        <v>144</v>
      </c>
      <c r="D23">
        <f t="shared" ca="1" si="3"/>
        <v>3.4272</v>
      </c>
      <c r="E23" s="2">
        <f t="shared" ca="1" si="6"/>
        <v>-0.28174024646399076</v>
      </c>
      <c r="F23" s="2">
        <f t="shared" ca="1" si="7"/>
        <v>-0.95949071570412281</v>
      </c>
      <c r="G23" s="2">
        <f t="shared" ca="1" si="8"/>
        <v>-3.3808829575678891</v>
      </c>
      <c r="H23" s="2">
        <f t="shared" ca="1" si="9"/>
        <v>-11.513888588449474</v>
      </c>
      <c r="I23" s="2">
        <f t="shared" ca="1" si="10"/>
        <v>7.9377566477590256E-2</v>
      </c>
      <c r="J23" s="2">
        <f t="shared" ca="1" si="10"/>
        <v>0.9206224335224098</v>
      </c>
      <c r="K23" s="2">
        <f t="shared" ca="1" si="11"/>
        <v>0.27032715072239044</v>
      </c>
      <c r="L23" s="2">
        <f t="shared" si="12"/>
        <v>13944</v>
      </c>
      <c r="M23" s="2">
        <f t="shared" ca="1" si="13"/>
        <v>-327.38216639115728</v>
      </c>
      <c r="N23" s="2">
        <f t="shared" ca="1" si="14"/>
        <v>-1114.9282116481907</v>
      </c>
      <c r="O23" s="2"/>
      <c r="P23" s="2">
        <f t="shared" ref="P23:S25" si="27">P2</f>
        <v>630</v>
      </c>
      <c r="Q23" s="2">
        <f t="shared" si="27"/>
        <v>14910</v>
      </c>
      <c r="R23" s="2">
        <f t="shared" ref="R23:R25" si="28">T2</f>
        <v>731047</v>
      </c>
      <c r="S23" s="2">
        <f t="shared" ca="1" si="27"/>
        <v>-103.25546449274793</v>
      </c>
      <c r="T23" s="2"/>
      <c r="U23" s="2" t="s">
        <v>39</v>
      </c>
      <c r="V23" s="2">
        <v>12</v>
      </c>
      <c r="W23" s="2">
        <f t="shared" ca="1" si="15"/>
        <v>7.5603065705944772</v>
      </c>
      <c r="X23" s="2">
        <f t="shared" ca="1" si="16"/>
        <v>1.5839375211401259</v>
      </c>
      <c r="Y23" s="2">
        <f t="shared" ca="1" si="17"/>
        <v>-69.697214781268485</v>
      </c>
      <c r="Z23" s="2">
        <f t="shared" ca="1" si="18"/>
        <v>1147.2433149676665</v>
      </c>
      <c r="AA23">
        <f t="shared" si="19"/>
        <v>12</v>
      </c>
      <c r="AB23">
        <f t="shared" ca="1" si="20"/>
        <v>1086.6903442781327</v>
      </c>
      <c r="AC23" s="2">
        <f t="shared" si="21"/>
        <v>1162</v>
      </c>
      <c r="AD23" s="2">
        <f t="shared" ca="1" si="22"/>
        <v>5671.5442449461843</v>
      </c>
      <c r="AE23" s="2">
        <f t="shared" ca="1" si="4"/>
        <v>1086.6903442781327</v>
      </c>
      <c r="AF23" s="2"/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>
        <v>13</v>
      </c>
      <c r="B24" s="2">
        <v>1165</v>
      </c>
      <c r="C24" s="2">
        <f t="shared" si="5"/>
        <v>169</v>
      </c>
      <c r="D24">
        <f t="shared" ca="1" si="3"/>
        <v>3.7128000000000001</v>
      </c>
      <c r="E24" s="2">
        <f t="shared" ca="1" si="6"/>
        <v>-0.54064812130031381</v>
      </c>
      <c r="F24" s="2">
        <f t="shared" ca="1" si="7"/>
        <v>-0.84124883889039703</v>
      </c>
      <c r="G24" s="2">
        <f t="shared" ca="1" si="8"/>
        <v>-7.0284255769040795</v>
      </c>
      <c r="H24" s="2">
        <f t="shared" ca="1" si="9"/>
        <v>-10.936234905575162</v>
      </c>
      <c r="I24" s="2">
        <f t="shared" ca="1" si="10"/>
        <v>0.29230039106555883</v>
      </c>
      <c r="J24" s="2">
        <f t="shared" ca="1" si="10"/>
        <v>0.70769960893444117</v>
      </c>
      <c r="K24" s="2">
        <f t="shared" ca="1" si="11"/>
        <v>0.4548196042921635</v>
      </c>
      <c r="L24" s="2">
        <f t="shared" si="12"/>
        <v>15145</v>
      </c>
      <c r="M24" s="2">
        <f t="shared" ca="1" si="13"/>
        <v>-629.85506131486557</v>
      </c>
      <c r="N24" s="2">
        <f t="shared" ca="1" si="14"/>
        <v>-980.05489730731256</v>
      </c>
      <c r="O24" s="2"/>
      <c r="P24" s="2">
        <f t="shared" ca="1" si="27"/>
        <v>6.1327104383352697</v>
      </c>
      <c r="Q24" s="2">
        <f t="shared" ca="1" si="27"/>
        <v>86.256348424254966</v>
      </c>
      <c r="R24" s="2">
        <f t="shared" ca="1" si="28"/>
        <v>6999.5923633046377</v>
      </c>
      <c r="S24" s="2">
        <f t="shared" ca="1" si="27"/>
        <v>0.72517623878975046</v>
      </c>
      <c r="T24" s="2"/>
      <c r="U24" s="2" t="s">
        <v>39</v>
      </c>
      <c r="V24" s="2">
        <v>13</v>
      </c>
      <c r="W24" s="2">
        <f t="shared" ca="1" si="15"/>
        <v>8.190332118144017</v>
      </c>
      <c r="X24" s="2">
        <f t="shared" ca="1" si="16"/>
        <v>3.0395119469412957</v>
      </c>
      <c r="Y24" s="2">
        <f t="shared" ca="1" si="17"/>
        <v>-66.200494060445237</v>
      </c>
      <c r="Z24" s="2">
        <f t="shared" ca="1" si="18"/>
        <v>1147.2433149676665</v>
      </c>
      <c r="AA24">
        <f t="shared" si="19"/>
        <v>13</v>
      </c>
      <c r="AB24">
        <f t="shared" ca="1" si="20"/>
        <v>1092.2726649723065</v>
      </c>
      <c r="AC24" s="2">
        <f t="shared" si="21"/>
        <v>1165</v>
      </c>
      <c r="AD24" s="2">
        <f t="shared" ca="1" si="22"/>
        <v>5289.2652602303697</v>
      </c>
      <c r="AE24" s="2">
        <f t="shared" ca="1" si="4"/>
        <v>1092.2726649723065</v>
      </c>
      <c r="AF24" s="2"/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>
        <v>14</v>
      </c>
      <c r="B25" s="2">
        <v>1168</v>
      </c>
      <c r="C25" s="2">
        <f t="shared" si="5"/>
        <v>196</v>
      </c>
      <c r="D25">
        <f t="shared" ca="1" si="3"/>
        <v>3.9984000000000002</v>
      </c>
      <c r="E25" s="2">
        <f t="shared" ca="1" si="6"/>
        <v>-0.75575569725377989</v>
      </c>
      <c r="F25" s="2">
        <f t="shared" ca="1" si="7"/>
        <v>-0.65485366767580444</v>
      </c>
      <c r="G25" s="2">
        <f t="shared" ca="1" si="8"/>
        <v>-10.580579761552919</v>
      </c>
      <c r="H25" s="2">
        <f t="shared" ca="1" si="9"/>
        <v>-9.1679513474612619</v>
      </c>
      <c r="I25" s="2">
        <f t="shared" ca="1" si="10"/>
        <v>0.57116667393154696</v>
      </c>
      <c r="J25" s="2">
        <f t="shared" ca="1" si="10"/>
        <v>0.42883332606845292</v>
      </c>
      <c r="K25" s="2">
        <f t="shared" ca="1" si="11"/>
        <v>0.49490939021352265</v>
      </c>
      <c r="L25" s="2">
        <f t="shared" si="12"/>
        <v>16352</v>
      </c>
      <c r="M25" s="2">
        <f t="shared" ca="1" si="13"/>
        <v>-882.72265439241494</v>
      </c>
      <c r="N25" s="2">
        <f t="shared" ca="1" si="14"/>
        <v>-764.86908384533956</v>
      </c>
      <c r="O25" s="2"/>
      <c r="P25" s="2">
        <f t="shared" ca="1" si="27"/>
        <v>-2.8008041140004005</v>
      </c>
      <c r="Q25" s="2">
        <f t="shared" ca="1" si="27"/>
        <v>-103.25546449274793</v>
      </c>
      <c r="R25" s="2">
        <f t="shared" ca="1" si="28"/>
        <v>-3172.5977280150682</v>
      </c>
      <c r="S25" s="2">
        <f t="shared" ca="1" si="27"/>
        <v>18.128338262311125</v>
      </c>
      <c r="T25" s="2"/>
      <c r="U25" s="2"/>
      <c r="V25" s="2">
        <v>14</v>
      </c>
      <c r="W25" s="2">
        <f t="shared" ca="1" si="15"/>
        <v>8.8203576656935567</v>
      </c>
      <c r="X25" s="2">
        <f t="shared" ca="1" si="16"/>
        <v>4.2488420476649118</v>
      </c>
      <c r="Y25" s="2">
        <f t="shared" ca="1" si="17"/>
        <v>-55.496513559219373</v>
      </c>
      <c r="Z25" s="2">
        <f t="shared" ca="1" si="18"/>
        <v>1147.2433149676665</v>
      </c>
      <c r="AA25">
        <f t="shared" si="19"/>
        <v>14</v>
      </c>
      <c r="AB25">
        <f t="shared" ca="1" si="20"/>
        <v>1104.8160011218056</v>
      </c>
      <c r="AC25" s="2">
        <f t="shared" si="21"/>
        <v>1168</v>
      </c>
      <c r="AD25" s="2">
        <f t="shared" ca="1" si="22"/>
        <v>3992.2177142396731</v>
      </c>
      <c r="AE25" s="2">
        <f t="shared" ca="1" si="4"/>
        <v>1104.8160011218056</v>
      </c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>
        <v>15</v>
      </c>
      <c r="B26" s="2">
        <v>1168</v>
      </c>
      <c r="C26" s="2">
        <f t="shared" si="5"/>
        <v>225</v>
      </c>
      <c r="D26">
        <f t="shared" ca="1" si="3"/>
        <v>4.2840000000000007</v>
      </c>
      <c r="E26" s="2">
        <f t="shared" ca="1" si="6"/>
        <v>-0.90963615686672672</v>
      </c>
      <c r="F26" s="2">
        <f t="shared" ca="1" si="7"/>
        <v>-0.41540590044043868</v>
      </c>
      <c r="G26" s="2">
        <f t="shared" ca="1" si="8"/>
        <v>-13.644542353000901</v>
      </c>
      <c r="H26" s="2">
        <f t="shared" ca="1" si="9"/>
        <v>-6.2310885066065804</v>
      </c>
      <c r="I26" s="2">
        <f t="shared" ca="1" si="10"/>
        <v>0.82743793787926823</v>
      </c>
      <c r="J26" s="2">
        <f t="shared" ca="1" si="10"/>
        <v>0.17256206212073166</v>
      </c>
      <c r="K26" s="2">
        <f t="shared" ca="1" si="11"/>
        <v>0.37786822681640275</v>
      </c>
      <c r="L26" s="2">
        <f t="shared" si="12"/>
        <v>17520</v>
      </c>
      <c r="M26" s="2">
        <f t="shared" ca="1" si="13"/>
        <v>-1062.4550312203369</v>
      </c>
      <c r="N26" s="2">
        <f t="shared" ca="1" si="14"/>
        <v>-485.19409171443237</v>
      </c>
      <c r="O26" s="2"/>
      <c r="P26" s="2"/>
      <c r="Q26" s="2"/>
      <c r="R26" s="2"/>
      <c r="S26" s="2"/>
      <c r="T26" s="2"/>
      <c r="U26" s="2"/>
      <c r="V26" s="2">
        <v>15</v>
      </c>
      <c r="W26" s="2">
        <f t="shared" ca="1" si="15"/>
        <v>9.4503832132430965</v>
      </c>
      <c r="X26" s="2">
        <f t="shared" ca="1" si="16"/>
        <v>5.113954635625916</v>
      </c>
      <c r="Y26" s="2">
        <f t="shared" ca="1" si="17"/>
        <v>-37.718752498762562</v>
      </c>
      <c r="Z26" s="2">
        <f t="shared" ca="1" si="18"/>
        <v>1147.2433149676665</v>
      </c>
      <c r="AA26">
        <f t="shared" si="19"/>
        <v>15</v>
      </c>
      <c r="AB26">
        <f t="shared" ca="1" si="20"/>
        <v>1124.0889003177729</v>
      </c>
      <c r="AC26" s="2">
        <f t="shared" si="21"/>
        <v>1168</v>
      </c>
      <c r="AD26" s="2">
        <f t="shared" ca="1" si="22"/>
        <v>1928.1846753024877</v>
      </c>
      <c r="AE26" s="2">
        <f t="shared" ca="1" si="4"/>
        <v>1124.0889003177729</v>
      </c>
      <c r="AF26" s="2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>
        <v>16</v>
      </c>
      <c r="B27" s="3">
        <v>1166</v>
      </c>
      <c r="C27" s="2">
        <f t="shared" si="5"/>
        <v>256</v>
      </c>
      <c r="D27">
        <f t="shared" ca="1" si="3"/>
        <v>4.5696000000000003</v>
      </c>
      <c r="E27" s="2">
        <f t="shared" ca="1" si="6"/>
        <v>-0.98982296255632074</v>
      </c>
      <c r="F27" s="2">
        <f t="shared" ca="1" si="7"/>
        <v>-0.14230426134247853</v>
      </c>
      <c r="G27" s="2">
        <f t="shared" ca="1" si="8"/>
        <v>-15.837167400901132</v>
      </c>
      <c r="H27" s="2">
        <f t="shared" ca="1" si="9"/>
        <v>-2.2768681814796565</v>
      </c>
      <c r="I27" s="2">
        <f t="shared" ca="1" si="10"/>
        <v>0.97974949720377158</v>
      </c>
      <c r="J27" s="2">
        <f t="shared" ca="1" si="10"/>
        <v>2.025050279622843E-2</v>
      </c>
      <c r="K27" s="2">
        <f t="shared" ca="1" si="11"/>
        <v>0.140856025546401</v>
      </c>
      <c r="L27" s="2">
        <f t="shared" si="12"/>
        <v>18656</v>
      </c>
      <c r="M27" s="2">
        <f t="shared" ca="1" si="13"/>
        <v>-1154.1335743406701</v>
      </c>
      <c r="N27" s="2">
        <f t="shared" ca="1" si="14"/>
        <v>-165.92676872532996</v>
      </c>
      <c r="O27" s="2"/>
      <c r="P27" s="2"/>
      <c r="Q27" s="2"/>
      <c r="R27" s="2"/>
      <c r="S27" s="2">
        <f ca="1">MDETERM(P22:S25)</f>
        <v>-187522331.35493994</v>
      </c>
      <c r="T27" s="8">
        <f ca="1">S27/T6</f>
        <v>-5.6219781909737518</v>
      </c>
      <c r="U27" s="2"/>
      <c r="V27" s="2">
        <v>16</v>
      </c>
      <c r="W27" s="2">
        <f t="shared" ca="1" si="15"/>
        <v>10.080408760792636</v>
      </c>
      <c r="X27" s="2">
        <f t="shared" ca="1" si="16"/>
        <v>5.5647631084166642</v>
      </c>
      <c r="Y27" s="2">
        <f t="shared" ca="1" si="17"/>
        <v>-13.782604326432354</v>
      </c>
      <c r="Z27" s="2">
        <f t="shared" ca="1" si="18"/>
        <v>1147.2433149676665</v>
      </c>
      <c r="AA27">
        <f t="shared" si="19"/>
        <v>16</v>
      </c>
      <c r="AB27">
        <f t="shared" ca="1" si="20"/>
        <v>1149.1058825104435</v>
      </c>
      <c r="AC27" s="2">
        <f t="shared" si="21"/>
        <v>1166</v>
      </c>
      <c r="AD27" s="2">
        <f t="shared" ca="1" si="22"/>
        <v>285.41120575093856</v>
      </c>
      <c r="AE27" s="2">
        <f t="shared" ca="1" si="4"/>
        <v>1149.1058825104435</v>
      </c>
      <c r="AF27" s="2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>
        <v>17</v>
      </c>
      <c r="B28" s="3">
        <v>1166</v>
      </c>
      <c r="C28" s="2">
        <f t="shared" si="5"/>
        <v>289</v>
      </c>
      <c r="D28">
        <f t="shared" ca="1" si="3"/>
        <v>4.8552</v>
      </c>
      <c r="E28" s="2">
        <f t="shared" ca="1" si="6"/>
        <v>-0.98981982603949481</v>
      </c>
      <c r="F28" s="2">
        <f t="shared" ca="1" si="7"/>
        <v>0.1423260762444615</v>
      </c>
      <c r="G28" s="2">
        <f t="shared" ca="1" si="8"/>
        <v>-16.82693704267141</v>
      </c>
      <c r="H28" s="2">
        <f t="shared" ca="1" si="9"/>
        <v>2.4195432961558456</v>
      </c>
      <c r="I28" s="2">
        <f t="shared" ca="1" si="10"/>
        <v>0.97974328802085575</v>
      </c>
      <c r="J28" s="2">
        <f t="shared" ca="1" si="10"/>
        <v>2.0256711979144269E-2</v>
      </c>
      <c r="K28" s="2">
        <f t="shared" ca="1" si="11"/>
        <v>-0.14087717202917677</v>
      </c>
      <c r="L28" s="2">
        <f t="shared" si="12"/>
        <v>19822</v>
      </c>
      <c r="M28" s="2">
        <f t="shared" ca="1" si="13"/>
        <v>-1154.129917162051</v>
      </c>
      <c r="N28" s="2">
        <f t="shared" ca="1" si="14"/>
        <v>165.95220490104211</v>
      </c>
      <c r="O28" s="2"/>
      <c r="P28" s="2"/>
      <c r="Q28" s="2"/>
      <c r="R28" s="2"/>
      <c r="S28" s="2"/>
      <c r="T28" s="2"/>
      <c r="U28" s="2"/>
      <c r="V28" s="2">
        <v>17</v>
      </c>
      <c r="W28" s="2">
        <f t="shared" ca="1" si="15"/>
        <v>10.710434308342176</v>
      </c>
      <c r="X28" s="2">
        <f t="shared" ca="1" si="16"/>
        <v>5.5647454749874727</v>
      </c>
      <c r="Y28" s="2">
        <f t="shared" ca="1" si="17"/>
        <v>14.646261989535345</v>
      </c>
      <c r="Z28" s="2">
        <f t="shared" ca="1" si="18"/>
        <v>1147.2433149676665</v>
      </c>
      <c r="AA28">
        <f t="shared" si="19"/>
        <v>17</v>
      </c>
      <c r="AB28">
        <f t="shared" ca="1" si="20"/>
        <v>1178.1647567405314</v>
      </c>
      <c r="AC28" s="2">
        <f t="shared" si="21"/>
        <v>1166</v>
      </c>
      <c r="AD28" s="2">
        <f t="shared" ca="1" si="22"/>
        <v>147.98130655630419</v>
      </c>
      <c r="AE28" s="2">
        <f t="shared" ca="1" si="4"/>
        <v>1178.1647567405314</v>
      </c>
      <c r="AF28" s="2"/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>
        <v>18</v>
      </c>
      <c r="B29" s="3">
        <v>1163</v>
      </c>
      <c r="C29" s="2">
        <f t="shared" si="5"/>
        <v>324</v>
      </c>
      <c r="D29">
        <f t="shared" ca="1" si="3"/>
        <v>5.1408000000000005</v>
      </c>
      <c r="E29" s="2">
        <f t="shared" ca="1" si="6"/>
        <v>-0.90962700141936847</v>
      </c>
      <c r="F29" s="2">
        <f t="shared" ca="1" si="7"/>
        <v>0.41542594802059279</v>
      </c>
      <c r="G29" s="2">
        <f t="shared" ca="1" si="8"/>
        <v>-16.373286025548634</v>
      </c>
      <c r="H29" s="2">
        <f t="shared" ca="1" si="9"/>
        <v>7.47766706437067</v>
      </c>
      <c r="I29" s="2">
        <f t="shared" ca="1" si="10"/>
        <v>0.82742128171119178</v>
      </c>
      <c r="J29" s="2">
        <f t="shared" ca="1" si="10"/>
        <v>0.17257871828880827</v>
      </c>
      <c r="K29" s="2">
        <f t="shared" ca="1" si="11"/>
        <v>-0.37788265940977028</v>
      </c>
      <c r="L29" s="2">
        <f t="shared" si="12"/>
        <v>20934</v>
      </c>
      <c r="M29" s="2">
        <f t="shared" ca="1" si="13"/>
        <v>-1057.8962026507256</v>
      </c>
      <c r="N29" s="2">
        <f t="shared" ca="1" si="14"/>
        <v>483.14037754794941</v>
      </c>
      <c r="O29" s="2"/>
      <c r="P29" s="2">
        <f>P1</f>
        <v>35</v>
      </c>
      <c r="Q29" s="2">
        <f t="shared" ref="Q29:R29" si="29">Q1</f>
        <v>630</v>
      </c>
      <c r="R29" s="2">
        <f t="shared" ca="1" si="29"/>
        <v>6.1327104383352697</v>
      </c>
      <c r="S29" s="2">
        <f>T1</f>
        <v>40499</v>
      </c>
      <c r="T29" s="2"/>
      <c r="U29" s="2"/>
      <c r="V29" s="2">
        <v>18</v>
      </c>
      <c r="W29" s="2">
        <f t="shared" ca="1" si="15"/>
        <v>11.340459855891716</v>
      </c>
      <c r="X29" s="2">
        <f t="shared" ca="1" si="16"/>
        <v>5.1139031639005399</v>
      </c>
      <c r="Y29" s="2">
        <f t="shared" ca="1" si="17"/>
        <v>45.264687376868572</v>
      </c>
      <c r="Z29" s="2">
        <f t="shared" ca="1" si="18"/>
        <v>1147.2433149676665</v>
      </c>
      <c r="AA29">
        <f t="shared" si="19"/>
        <v>18</v>
      </c>
      <c r="AB29">
        <f t="shared" ca="1" si="20"/>
        <v>1208.9623653643273</v>
      </c>
      <c r="AC29" s="2">
        <f t="shared" si="21"/>
        <v>1163</v>
      </c>
      <c r="AD29" s="2">
        <f t="shared" ca="1" si="22"/>
        <v>2112.5390298839134</v>
      </c>
      <c r="AE29" s="2">
        <f t="shared" ca="1" si="4"/>
        <v>1208.9623653643273</v>
      </c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>
        <v>19</v>
      </c>
      <c r="B30" s="3">
        <v>1165</v>
      </c>
      <c r="C30" s="2">
        <f t="shared" si="5"/>
        <v>361</v>
      </c>
      <c r="D30">
        <f t="shared" ca="1" si="3"/>
        <v>5.4264000000000001</v>
      </c>
      <c r="E30" s="2">
        <f t="shared" ca="1" si="6"/>
        <v>-0.75574126459923074</v>
      </c>
      <c r="F30" s="2">
        <f t="shared" ca="1" si="7"/>
        <v>0.6548703237908674</v>
      </c>
      <c r="G30" s="2">
        <f t="shared" ca="1" si="8"/>
        <v>-14.359084027385384</v>
      </c>
      <c r="H30" s="2">
        <f t="shared" ca="1" si="9"/>
        <v>12.442536152026481</v>
      </c>
      <c r="I30" s="2">
        <f t="shared" ca="1" si="10"/>
        <v>0.57114485901804446</v>
      </c>
      <c r="J30" s="2">
        <f t="shared" ca="1" si="10"/>
        <v>0.42885514098195554</v>
      </c>
      <c r="K30" s="2">
        <f t="shared" ca="1" si="11"/>
        <v>-0.49491252665021784</v>
      </c>
      <c r="L30" s="2">
        <f t="shared" si="12"/>
        <v>22135</v>
      </c>
      <c r="M30" s="2">
        <f t="shared" ca="1" si="13"/>
        <v>-880.43857325810382</v>
      </c>
      <c r="N30" s="2">
        <f t="shared" ca="1" si="14"/>
        <v>762.92392721636054</v>
      </c>
      <c r="O30" s="2"/>
      <c r="P30" s="2">
        <f t="shared" ref="P30:R32" si="30">P2</f>
        <v>630</v>
      </c>
      <c r="Q30" s="2">
        <f t="shared" si="30"/>
        <v>14910</v>
      </c>
      <c r="R30" s="2">
        <f t="shared" ca="1" si="30"/>
        <v>86.256348424254966</v>
      </c>
      <c r="S30" s="2">
        <f t="shared" ref="S30:S32" si="31">T2</f>
        <v>731047</v>
      </c>
      <c r="T30" s="2"/>
      <c r="U30" s="2"/>
      <c r="V30" s="2">
        <v>19</v>
      </c>
      <c r="W30" s="2">
        <f t="shared" ca="1" si="15"/>
        <v>11.970485403441256</v>
      </c>
      <c r="X30" s="2">
        <f t="shared" ca="1" si="16"/>
        <v>4.2487609075957984</v>
      </c>
      <c r="Y30" s="2">
        <f t="shared" ca="1" si="17"/>
        <v>75.318612643295609</v>
      </c>
      <c r="Z30" s="2">
        <f t="shared" ca="1" si="18"/>
        <v>1147.2433149676665</v>
      </c>
      <c r="AA30">
        <f t="shared" si="19"/>
        <v>19</v>
      </c>
      <c r="AB30">
        <f t="shared" ca="1" si="20"/>
        <v>1238.7811739219992</v>
      </c>
      <c r="AC30" s="2">
        <f t="shared" si="21"/>
        <v>1165</v>
      </c>
      <c r="AD30" s="2">
        <f t="shared" ca="1" si="22"/>
        <v>5443.6616253082948</v>
      </c>
      <c r="AE30" s="2">
        <f t="shared" ca="1" si="4"/>
        <v>1238.7811739219992</v>
      </c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>
        <v>20</v>
      </c>
      <c r="B31" s="3">
        <v>1167</v>
      </c>
      <c r="C31" s="2">
        <f t="shared" si="5"/>
        <v>400</v>
      </c>
      <c r="D31">
        <f t="shared" ca="1" si="3"/>
        <v>5.7120000000000006</v>
      </c>
      <c r="E31" s="2">
        <f t="shared" ca="1" si="6"/>
        <v>-0.54062958069184153</v>
      </c>
      <c r="F31" s="2">
        <f t="shared" ca="1" si="7"/>
        <v>0.84126075415471724</v>
      </c>
      <c r="G31" s="2">
        <f t="shared" ca="1" si="8"/>
        <v>-10.81259161383683</v>
      </c>
      <c r="H31" s="2">
        <f t="shared" ca="1" si="9"/>
        <v>16.825215083094346</v>
      </c>
      <c r="I31" s="2">
        <f t="shared" ca="1" si="10"/>
        <v>0.29228034351903637</v>
      </c>
      <c r="J31" s="2">
        <f t="shared" ca="1" si="10"/>
        <v>0.70771965648096358</v>
      </c>
      <c r="K31" s="2">
        <f t="shared" ca="1" si="11"/>
        <v>-0.45481044877116716</v>
      </c>
      <c r="L31" s="2">
        <f t="shared" si="12"/>
        <v>23340</v>
      </c>
      <c r="M31" s="2">
        <f t="shared" ca="1" si="13"/>
        <v>-630.91472066737902</v>
      </c>
      <c r="N31" s="2">
        <f t="shared" ca="1" si="14"/>
        <v>981.75130009855502</v>
      </c>
      <c r="O31" s="2"/>
      <c r="P31" s="2">
        <f t="shared" ca="1" si="30"/>
        <v>6.1327104383352697</v>
      </c>
      <c r="Q31" s="2">
        <f t="shared" ca="1" si="30"/>
        <v>86.256348424254966</v>
      </c>
      <c r="R31" s="2">
        <f t="shared" ca="1" si="30"/>
        <v>16.871661737688871</v>
      </c>
      <c r="S31" s="2">
        <f t="shared" ca="1" si="31"/>
        <v>6999.5923633046377</v>
      </c>
      <c r="T31" s="2"/>
      <c r="U31" s="2"/>
      <c r="V31" s="2">
        <v>20</v>
      </c>
      <c r="W31" s="2">
        <f t="shared" ca="1" si="15"/>
        <v>12.600510950990795</v>
      </c>
      <c r="X31" s="2">
        <f t="shared" ca="1" si="16"/>
        <v>3.0394077120448171</v>
      </c>
      <c r="Y31" s="2">
        <f t="shared" ca="1" si="17"/>
        <v>101.84835647653104</v>
      </c>
      <c r="Z31" s="2">
        <f t="shared" ca="1" si="18"/>
        <v>1147.2433149676665</v>
      </c>
      <c r="AA31">
        <f t="shared" si="19"/>
        <v>20</v>
      </c>
      <c r="AB31">
        <f t="shared" ca="1" si="20"/>
        <v>1264.7315901072332</v>
      </c>
      <c r="AC31" s="2">
        <f t="shared" si="21"/>
        <v>1167</v>
      </c>
      <c r="AD31" s="2">
        <f t="shared" ca="1" si="22"/>
        <v>9551.4637048882341</v>
      </c>
      <c r="AE31" s="2">
        <f t="shared" ca="1" si="4"/>
        <v>1264.7315901072332</v>
      </c>
      <c r="AF31" s="2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>
        <v>21</v>
      </c>
      <c r="B32" s="3">
        <v>1168</v>
      </c>
      <c r="C32" s="2">
        <f t="shared" si="5"/>
        <v>441</v>
      </c>
      <c r="D32">
        <f t="shared" ca="1" si="3"/>
        <v>5.9976000000000003</v>
      </c>
      <c r="E32" s="2">
        <f t="shared" ca="1" si="6"/>
        <v>-0.28171909995840627</v>
      </c>
      <c r="F32" s="2">
        <f t="shared" ca="1" si="7"/>
        <v>0.95949692480936355</v>
      </c>
      <c r="G32" s="2">
        <f t="shared" ca="1" si="8"/>
        <v>-5.9161010991265321</v>
      </c>
      <c r="H32" s="2">
        <f t="shared" ca="1" si="9"/>
        <v>20.149435420996635</v>
      </c>
      <c r="I32" s="2">
        <f t="shared" ca="1" si="10"/>
        <v>7.9365651281374502E-2</v>
      </c>
      <c r="J32" s="2">
        <f t="shared" ca="1" si="10"/>
        <v>0.92063434871862548</v>
      </c>
      <c r="K32" s="2">
        <f t="shared" ca="1" si="11"/>
        <v>-0.2703086100701525</v>
      </c>
      <c r="L32" s="2">
        <f t="shared" si="12"/>
        <v>24528</v>
      </c>
      <c r="M32" s="2">
        <f t="shared" ca="1" si="13"/>
        <v>-329.0479087514185</v>
      </c>
      <c r="N32" s="2">
        <f t="shared" ca="1" si="14"/>
        <v>1120.6924081773366</v>
      </c>
      <c r="O32" s="2"/>
      <c r="P32" s="2">
        <f t="shared" ca="1" si="30"/>
        <v>-2.8008041140004005</v>
      </c>
      <c r="Q32" s="2">
        <f t="shared" ca="1" si="30"/>
        <v>-103.25546449274793</v>
      </c>
      <c r="R32" s="2">
        <f t="shared" ca="1" si="30"/>
        <v>0.72517623878975046</v>
      </c>
      <c r="S32" s="2">
        <f t="shared" ca="1" si="31"/>
        <v>-3172.5977280150682</v>
      </c>
      <c r="T32" s="2"/>
      <c r="U32" s="2"/>
      <c r="V32" s="2">
        <v>21</v>
      </c>
      <c r="W32" s="2">
        <f t="shared" ca="1" si="15"/>
        <v>13.230536498540335</v>
      </c>
      <c r="X32" s="2">
        <f t="shared" ca="1" si="16"/>
        <v>1.5838186359469144</v>
      </c>
      <c r="Y32" s="2">
        <f t="shared" ca="1" si="17"/>
        <v>121.97091516651723</v>
      </c>
      <c r="Z32" s="2">
        <f t="shared" ca="1" si="18"/>
        <v>1147.2433149676665</v>
      </c>
      <c r="AA32">
        <f t="shared" si="19"/>
        <v>21</v>
      </c>
      <c r="AB32">
        <f t="shared" ca="1" si="20"/>
        <v>1284.0285852686709</v>
      </c>
      <c r="AC32" s="2">
        <f t="shared" si="21"/>
        <v>1168</v>
      </c>
      <c r="AD32" s="2">
        <f t="shared" ca="1" si="22"/>
        <v>13462.632599449233</v>
      </c>
      <c r="AE32" s="2">
        <f t="shared" ca="1" si="4"/>
        <v>1284.0285852686709</v>
      </c>
      <c r="AF32" s="2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>
        <v>22</v>
      </c>
      <c r="B33" s="3">
        <v>1171</v>
      </c>
      <c r="C33" s="2">
        <f t="shared" si="5"/>
        <v>484</v>
      </c>
      <c r="D33">
        <f t="shared" ca="1" si="3"/>
        <v>6.2832000000000008</v>
      </c>
      <c r="E33" s="2">
        <f t="shared" ca="1" si="6"/>
        <v>1.4692820413778768E-5</v>
      </c>
      <c r="F33" s="2">
        <f t="shared" ca="1" si="7"/>
        <v>0.99999999989206056</v>
      </c>
      <c r="G33" s="2">
        <f t="shared" ca="1" si="8"/>
        <v>3.2324204910313292E-4</v>
      </c>
      <c r="H33" s="2">
        <f t="shared" ca="1" si="9"/>
        <v>21.999999997625331</v>
      </c>
      <c r="I33" s="2">
        <f t="shared" ca="1" si="10"/>
        <v>2.1587897171155409E-10</v>
      </c>
      <c r="J33" s="2">
        <f t="shared" ca="1" si="10"/>
        <v>0.99999999978412113</v>
      </c>
      <c r="K33" s="2">
        <f t="shared" ca="1" si="11"/>
        <v>1.4692820412192833E-5</v>
      </c>
      <c r="L33" s="2">
        <f t="shared" si="12"/>
        <v>25762</v>
      </c>
      <c r="M33" s="2">
        <f t="shared" ca="1" si="13"/>
        <v>1.7205292704534938E-2</v>
      </c>
      <c r="N33" s="2">
        <f t="shared" ca="1" si="14"/>
        <v>1170.999999873603</v>
      </c>
      <c r="O33" s="2"/>
      <c r="P33" s="2"/>
      <c r="Q33" s="2"/>
      <c r="R33" s="2"/>
      <c r="S33" s="2"/>
      <c r="T33" s="2"/>
      <c r="U33" s="2"/>
      <c r="V33" s="2">
        <v>22</v>
      </c>
      <c r="W33" s="2">
        <f t="shared" ca="1" si="15"/>
        <v>13.860562046089875</v>
      </c>
      <c r="X33" s="2">
        <f t="shared" ca="1" si="16"/>
        <v>-8.2602715930158168E-5</v>
      </c>
      <c r="Y33" s="2">
        <f t="shared" ca="1" si="17"/>
        <v>133.17296873626316</v>
      </c>
      <c r="Z33" s="2">
        <f t="shared" ca="1" si="18"/>
        <v>1147.2433149676665</v>
      </c>
      <c r="AA33">
        <f t="shared" si="19"/>
        <v>22</v>
      </c>
      <c r="AB33">
        <f t="shared" ca="1" si="20"/>
        <v>1294.2767631473037</v>
      </c>
      <c r="AC33" s="2">
        <f t="shared" si="21"/>
        <v>1171</v>
      </c>
      <c r="AD33" s="2">
        <f t="shared" ca="1" si="22"/>
        <v>15197.160332076404</v>
      </c>
      <c r="AE33" s="2">
        <f t="shared" ca="1" si="4"/>
        <v>1294.2767631473037</v>
      </c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>
        <v>23</v>
      </c>
      <c r="B34" s="3">
        <v>1176</v>
      </c>
      <c r="C34" s="2">
        <f t="shared" si="5"/>
        <v>529</v>
      </c>
      <c r="D34">
        <f t="shared" ca="1" si="3"/>
        <v>6.5688000000000004</v>
      </c>
      <c r="E34" s="2">
        <f t="shared" ca="1" si="6"/>
        <v>0.28174729526877551</v>
      </c>
      <c r="F34" s="2">
        <f t="shared" ca="1" si="7"/>
        <v>0.95948864589880867</v>
      </c>
      <c r="G34" s="2">
        <f t="shared" ca="1" si="8"/>
        <v>6.4801877911818364</v>
      </c>
      <c r="H34" s="2">
        <f t="shared" ca="1" si="9"/>
        <v>22.0682388556726</v>
      </c>
      <c r="I34" s="2">
        <f t="shared" ca="1" si="10"/>
        <v>7.9381538391270573E-2</v>
      </c>
      <c r="J34" s="2">
        <f t="shared" ca="1" si="10"/>
        <v>0.9206184616087294</v>
      </c>
      <c r="K34" s="2">
        <f t="shared" ca="1" si="11"/>
        <v>0.27033333082308925</v>
      </c>
      <c r="L34" s="2">
        <f t="shared" si="12"/>
        <v>27048</v>
      </c>
      <c r="M34" s="2">
        <f t="shared" ca="1" si="13"/>
        <v>331.33481923608002</v>
      </c>
      <c r="N34" s="2">
        <f t="shared" ca="1" si="14"/>
        <v>1128.3586475769989</v>
      </c>
      <c r="O34" s="2"/>
      <c r="P34" s="2"/>
      <c r="Q34" s="2"/>
      <c r="R34" s="2"/>
      <c r="S34" s="2">
        <f ca="1">MDETERM(P29:S32)</f>
        <v>201909725.18334693</v>
      </c>
      <c r="T34" s="8">
        <f ca="1">S34/T6</f>
        <v>6.0533167613926269</v>
      </c>
      <c r="U34" s="2"/>
      <c r="V34" s="2">
        <v>23</v>
      </c>
      <c r="W34" s="2">
        <f t="shared" ca="1" si="15"/>
        <v>14.490587593639415</v>
      </c>
      <c r="X34" s="2">
        <f t="shared" ca="1" si="16"/>
        <v>-1.5839771493668982</v>
      </c>
      <c r="Y34" s="2">
        <f t="shared" ca="1" si="17"/>
        <v>133.586040159459</v>
      </c>
      <c r="Z34" s="2">
        <f t="shared" ca="1" si="18"/>
        <v>1147.2433149676665</v>
      </c>
      <c r="AA34">
        <f t="shared" si="19"/>
        <v>23</v>
      </c>
      <c r="AB34">
        <f t="shared" ca="1" si="20"/>
        <v>1293.7359655713981</v>
      </c>
      <c r="AC34" s="2">
        <f t="shared" si="21"/>
        <v>1176</v>
      </c>
      <c r="AD34" s="2">
        <f t="shared" ca="1" si="22"/>
        <v>13861.757589029434</v>
      </c>
      <c r="AE34" s="2">
        <f t="shared" ca="1" si="4"/>
        <v>1293.7359655713981</v>
      </c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>
        <v>24</v>
      </c>
      <c r="B35" s="3">
        <v>1172</v>
      </c>
      <c r="C35" s="2">
        <f t="shared" si="5"/>
        <v>576</v>
      </c>
      <c r="D35">
        <f t="shared" ca="1" si="3"/>
        <v>6.8544</v>
      </c>
      <c r="E35" s="2">
        <f t="shared" ca="1" si="6"/>
        <v>0.54065430144478088</v>
      </c>
      <c r="F35" s="2">
        <f t="shared" ca="1" si="7"/>
        <v>0.84124486704481949</v>
      </c>
      <c r="G35" s="2">
        <f t="shared" ca="1" si="8"/>
        <v>12.975703234674741</v>
      </c>
      <c r="H35" s="2">
        <f t="shared" ca="1" si="9"/>
        <v>20.189876809075667</v>
      </c>
      <c r="I35" s="2">
        <f t="shared" ca="1" si="10"/>
        <v>0.29230707367074399</v>
      </c>
      <c r="J35" s="2">
        <f t="shared" ca="1" si="10"/>
        <v>0.70769292632925607</v>
      </c>
      <c r="K35" s="2">
        <f t="shared" ca="1" si="11"/>
        <v>0.45482265593612448</v>
      </c>
      <c r="L35" s="2">
        <f t="shared" si="12"/>
        <v>28128</v>
      </c>
      <c r="M35" s="2">
        <f t="shared" ca="1" si="13"/>
        <v>633.64684129328316</v>
      </c>
      <c r="N35" s="2">
        <f t="shared" ca="1" si="14"/>
        <v>985.93898417652849</v>
      </c>
      <c r="O35" s="2"/>
      <c r="P35" s="2"/>
      <c r="Q35" s="2"/>
      <c r="R35" s="2"/>
      <c r="S35" s="2"/>
      <c r="T35" s="2"/>
      <c r="U35" s="2"/>
      <c r="V35" s="2">
        <v>24</v>
      </c>
      <c r="W35" s="2">
        <f t="shared" ca="1" si="15"/>
        <v>15.120613141188954</v>
      </c>
      <c r="X35" s="2">
        <f t="shared" ca="1" si="16"/>
        <v>-3.0395466915787068</v>
      </c>
      <c r="Y35" s="2">
        <f t="shared" ca="1" si="17"/>
        <v>122.21571969883001</v>
      </c>
      <c r="Z35" s="2">
        <f t="shared" ca="1" si="18"/>
        <v>1147.2433149676665</v>
      </c>
      <c r="AA35">
        <f t="shared" si="19"/>
        <v>24</v>
      </c>
      <c r="AB35">
        <f t="shared" ca="1" si="20"/>
        <v>1281.5401011161068</v>
      </c>
      <c r="AC35" s="2">
        <f t="shared" si="21"/>
        <v>1172</v>
      </c>
      <c r="AD35" s="2">
        <f t="shared" ca="1" si="22"/>
        <v>11999.033752526908</v>
      </c>
      <c r="AE35" s="2">
        <f t="shared" ca="1" si="4"/>
        <v>1281.5401011161068</v>
      </c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>
        <v>25</v>
      </c>
      <c r="B36" s="3">
        <v>1162</v>
      </c>
      <c r="C36" s="2">
        <f t="shared" si="5"/>
        <v>625</v>
      </c>
      <c r="D36">
        <f t="shared" ca="1" si="3"/>
        <v>7.1400000000000006</v>
      </c>
      <c r="E36" s="2">
        <f t="shared" ca="1" si="6"/>
        <v>0.7557605080570543</v>
      </c>
      <c r="F36" s="2">
        <f t="shared" ca="1" si="7"/>
        <v>0.65484811556676492</v>
      </c>
      <c r="G36" s="2">
        <f t="shared" ca="1" si="8"/>
        <v>18.894012701426359</v>
      </c>
      <c r="H36" s="2">
        <f t="shared" ca="1" si="9"/>
        <v>16.371202889169123</v>
      </c>
      <c r="I36" s="2">
        <f t="shared" ca="1" si="10"/>
        <v>0.57117394553865686</v>
      </c>
      <c r="J36" s="2">
        <f t="shared" ca="1" si="10"/>
        <v>0.42882605446134309</v>
      </c>
      <c r="K36" s="2">
        <f t="shared" ca="1" si="11"/>
        <v>0.49490834452094284</v>
      </c>
      <c r="L36" s="2">
        <f t="shared" si="12"/>
        <v>29050</v>
      </c>
      <c r="M36" s="2">
        <f t="shared" ca="1" si="13"/>
        <v>878.19371036229711</v>
      </c>
      <c r="N36" s="2">
        <f t="shared" ca="1" si="14"/>
        <v>760.93351028858081</v>
      </c>
      <c r="O36" s="2"/>
      <c r="P36" s="2"/>
      <c r="Q36" s="2"/>
      <c r="R36" s="2"/>
      <c r="S36" s="2"/>
      <c r="T36" s="2"/>
      <c r="U36" s="2"/>
      <c r="V36" s="2">
        <v>25</v>
      </c>
      <c r="W36" s="2">
        <f t="shared" ca="1" si="15"/>
        <v>15.750638688738494</v>
      </c>
      <c r="X36" s="2">
        <f t="shared" ca="1" si="16"/>
        <v>-4.2488690938960021</v>
      </c>
      <c r="Y36" s="2">
        <f t="shared" ca="1" si="17"/>
        <v>99.100076853166854</v>
      </c>
      <c r="Z36" s="2">
        <f t="shared" ca="1" si="18"/>
        <v>1147.2433149676665</v>
      </c>
      <c r="AA36">
        <f t="shared" si="19"/>
        <v>25</v>
      </c>
      <c r="AB36">
        <f t="shared" ca="1" si="20"/>
        <v>1257.8451614156759</v>
      </c>
      <c r="AC36" s="2">
        <f t="shared" si="21"/>
        <v>1162</v>
      </c>
      <c r="AD36" s="2">
        <f t="shared" ca="1" si="22"/>
        <v>9186.2949667969642</v>
      </c>
      <c r="AE36" s="2">
        <f t="shared" ca="1" si="4"/>
        <v>1257.8451614156759</v>
      </c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>
        <v>26</v>
      </c>
      <c r="B37" s="3">
        <v>1168</v>
      </c>
      <c r="C37" s="2">
        <f t="shared" si="5"/>
        <v>676</v>
      </c>
      <c r="D37">
        <f t="shared" ca="1" si="3"/>
        <v>7.4256000000000002</v>
      </c>
      <c r="E37" s="2">
        <f t="shared" ca="1" si="6"/>
        <v>0.90963920858432701</v>
      </c>
      <c r="F37" s="2">
        <f t="shared" ca="1" si="7"/>
        <v>0.41539921786888229</v>
      </c>
      <c r="G37" s="2">
        <f t="shared" ca="1" si="8"/>
        <v>23.650619423192502</v>
      </c>
      <c r="H37" s="2">
        <f t="shared" ca="1" si="9"/>
        <v>10.80037966459094</v>
      </c>
      <c r="I37" s="2">
        <f t="shared" ca="1" si="10"/>
        <v>0.82744348979392079</v>
      </c>
      <c r="J37" s="2">
        <f t="shared" ca="1" si="10"/>
        <v>0.17255651020607912</v>
      </c>
      <c r="K37" s="2">
        <f t="shared" ca="1" si="11"/>
        <v>0.37786341578879851</v>
      </c>
      <c r="L37" s="2">
        <f t="shared" si="12"/>
        <v>30368</v>
      </c>
      <c r="M37" s="2">
        <f t="shared" ca="1" si="13"/>
        <v>1062.4585956264939</v>
      </c>
      <c r="N37" s="2">
        <f t="shared" ca="1" si="14"/>
        <v>485.1862864708545</v>
      </c>
      <c r="O37" s="2"/>
      <c r="P37" s="2"/>
      <c r="Q37" s="2"/>
      <c r="R37" s="2"/>
      <c r="S37" s="2"/>
      <c r="T37" s="2"/>
      <c r="U37" s="2"/>
      <c r="V37" s="2">
        <v>26</v>
      </c>
      <c r="W37" s="2">
        <f t="shared" ca="1" si="15"/>
        <v>16.380664236288034</v>
      </c>
      <c r="X37" s="2">
        <f t="shared" ca="1" si="16"/>
        <v>-5.1139717923157102</v>
      </c>
      <c r="Y37" s="2">
        <f t="shared" ca="1" si="17"/>
        <v>65.378119253072413</v>
      </c>
      <c r="Z37" s="2">
        <f t="shared" ca="1" si="18"/>
        <v>1147.2433149676665</v>
      </c>
      <c r="AA37">
        <f t="shared" si="19"/>
        <v>26</v>
      </c>
      <c r="AB37">
        <f t="shared" ca="1" si="20"/>
        <v>1223.8881266647113</v>
      </c>
      <c r="AC37" s="2">
        <f t="shared" si="21"/>
        <v>1168</v>
      </c>
      <c r="AD37" s="2">
        <f t="shared" ca="1" si="22"/>
        <v>3123.4827020908151</v>
      </c>
      <c r="AE37" s="2">
        <f t="shared" ca="1" si="4"/>
        <v>1223.8881266647113</v>
      </c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>
        <v>27</v>
      </c>
      <c r="B38" s="3">
        <v>1165</v>
      </c>
      <c r="C38" s="2">
        <f t="shared" si="5"/>
        <v>729</v>
      </c>
      <c r="D38">
        <f t="shared" ca="1" si="3"/>
        <v>7.7112000000000007</v>
      </c>
      <c r="E38" s="2">
        <f t="shared" ca="1" si="6"/>
        <v>0.98982400795508851</v>
      </c>
      <c r="F38" s="2">
        <f t="shared" ca="1" si="7"/>
        <v>0.14229698969312313</v>
      </c>
      <c r="G38" s="2">
        <f t="shared" ca="1" si="8"/>
        <v>26.725248214787388</v>
      </c>
      <c r="H38" s="2">
        <f t="shared" ca="1" si="9"/>
        <v>3.8420187217143242</v>
      </c>
      <c r="I38" s="2">
        <f t="shared" ca="1" si="10"/>
        <v>0.9797515667242751</v>
      </c>
      <c r="J38" s="2">
        <f t="shared" ca="1" si="10"/>
        <v>2.024843327572479E-2</v>
      </c>
      <c r="K38" s="2">
        <f t="shared" ca="1" si="11"/>
        <v>0.14084897665799107</v>
      </c>
      <c r="L38" s="2">
        <f t="shared" si="12"/>
        <v>31455</v>
      </c>
      <c r="M38" s="2">
        <f t="shared" ca="1" si="13"/>
        <v>1153.1449692676781</v>
      </c>
      <c r="N38" s="2">
        <f t="shared" ca="1" si="14"/>
        <v>165.77599299248845</v>
      </c>
      <c r="O38" s="2"/>
      <c r="P38" s="2"/>
      <c r="Q38" s="2"/>
      <c r="R38" s="2"/>
      <c r="S38" s="2"/>
      <c r="T38" s="2"/>
      <c r="U38" s="2"/>
      <c r="V38" s="2">
        <v>27</v>
      </c>
      <c r="W38" s="2">
        <f t="shared" ca="1" si="15"/>
        <v>17.010689783837574</v>
      </c>
      <c r="X38" s="2">
        <f t="shared" ca="1" si="16"/>
        <v>-5.5647689856257374</v>
      </c>
      <c r="Y38" s="2">
        <f t="shared" ca="1" si="17"/>
        <v>23.256956325737594</v>
      </c>
      <c r="Z38" s="2">
        <f t="shared" ca="1" si="18"/>
        <v>1147.2433149676665</v>
      </c>
      <c r="AA38">
        <f t="shared" si="19"/>
        <v>27</v>
      </c>
      <c r="AB38">
        <f t="shared" ca="1" si="20"/>
        <v>1181.946192091616</v>
      </c>
      <c r="AC38" s="2">
        <f t="shared" si="21"/>
        <v>1165</v>
      </c>
      <c r="AD38" s="2">
        <f t="shared" ca="1" si="22"/>
        <v>287.1734264059491</v>
      </c>
      <c r="AE38" s="2">
        <f t="shared" ca="1" si="4"/>
        <v>1181.946192091616</v>
      </c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>
        <v>28</v>
      </c>
      <c r="B39" s="3">
        <v>1165</v>
      </c>
      <c r="C39" s="2">
        <f t="shared" si="5"/>
        <v>784</v>
      </c>
      <c r="D39">
        <f t="shared" ca="1" si="3"/>
        <v>7.9968000000000004</v>
      </c>
      <c r="E39" s="2">
        <f t="shared" ca="1" si="6"/>
        <v>0.98981878042704541</v>
      </c>
      <c r="F39" s="2">
        <f t="shared" ca="1" si="7"/>
        <v>-0.14233334786309407</v>
      </c>
      <c r="G39" s="2">
        <f t="shared" ca="1" si="8"/>
        <v>27.714925851957272</v>
      </c>
      <c r="H39" s="2">
        <f t="shared" ca="1" si="9"/>
        <v>-3.985333740166634</v>
      </c>
      <c r="I39" s="2">
        <f t="shared" ca="1" si="10"/>
        <v>0.9797412180860835</v>
      </c>
      <c r="J39" s="2">
        <f t="shared" ca="1" si="10"/>
        <v>2.0258781913916543E-2</v>
      </c>
      <c r="K39" s="2">
        <f t="shared" ca="1" si="11"/>
        <v>-0.14088422079594617</v>
      </c>
      <c r="L39" s="2">
        <f t="shared" si="12"/>
        <v>32620</v>
      </c>
      <c r="M39" s="2">
        <f t="shared" ca="1" si="13"/>
        <v>1153.138879197508</v>
      </c>
      <c r="N39" s="2">
        <f t="shared" ca="1" si="14"/>
        <v>-165.81835026050459</v>
      </c>
      <c r="O39" s="2"/>
      <c r="P39" s="2"/>
      <c r="Q39" s="2"/>
      <c r="R39" s="2"/>
      <c r="S39" s="2"/>
      <c r="T39" s="2"/>
      <c r="U39" s="2"/>
      <c r="V39" s="2">
        <v>28</v>
      </c>
      <c r="W39" s="2">
        <f t="shared" ca="1" si="15"/>
        <v>17.640715331387113</v>
      </c>
      <c r="X39" s="2">
        <f t="shared" ca="1" si="16"/>
        <v>-5.5647395965770858</v>
      </c>
      <c r="Y39" s="2">
        <f t="shared" ca="1" si="17"/>
        <v>-24.124487529094253</v>
      </c>
      <c r="Z39" s="2">
        <f t="shared" ca="1" si="18"/>
        <v>1147.2433149676665</v>
      </c>
      <c r="AA39">
        <f t="shared" si="19"/>
        <v>28</v>
      </c>
      <c r="AB39">
        <f t="shared" ca="1" si="20"/>
        <v>1135.1948031733823</v>
      </c>
      <c r="AC39" s="2">
        <f t="shared" si="21"/>
        <v>1165</v>
      </c>
      <c r="AD39" s="2">
        <f t="shared" ca="1" si="22"/>
        <v>888.34975787342194</v>
      </c>
      <c r="AE39" s="2">
        <f t="shared" ca="1" si="4"/>
        <v>1135.1948031733823</v>
      </c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>
        <v>29</v>
      </c>
      <c r="B40" s="3">
        <v>1165</v>
      </c>
      <c r="C40" s="2">
        <f t="shared" si="5"/>
        <v>841</v>
      </c>
      <c r="D40">
        <f t="shared" ca="1" si="3"/>
        <v>8.2824000000000009</v>
      </c>
      <c r="E40" s="2">
        <f t="shared" ca="1" si="6"/>
        <v>0.90962394950539749</v>
      </c>
      <c r="F40" s="2">
        <f t="shared" ca="1" si="7"/>
        <v>-0.41543263050247042</v>
      </c>
      <c r="G40" s="2">
        <f t="shared" ca="1" si="8"/>
        <v>26.379094535656527</v>
      </c>
      <c r="H40" s="2">
        <f t="shared" ca="1" si="9"/>
        <v>-12.047546284571641</v>
      </c>
      <c r="I40" s="2">
        <f t="shared" ca="1" si="10"/>
        <v>0.82741572951379794</v>
      </c>
      <c r="J40" s="2">
        <f t="shared" ca="1" si="10"/>
        <v>0.17258427048620212</v>
      </c>
      <c r="K40" s="2">
        <f t="shared" ca="1" si="11"/>
        <v>-0.3778874701110736</v>
      </c>
      <c r="L40" s="2">
        <f t="shared" si="12"/>
        <v>33785</v>
      </c>
      <c r="M40" s="2">
        <f t="shared" ca="1" si="13"/>
        <v>1059.711901173788</v>
      </c>
      <c r="N40" s="2">
        <f t="shared" ca="1" si="14"/>
        <v>-483.97901453537804</v>
      </c>
      <c r="O40" s="2"/>
      <c r="P40" s="2"/>
      <c r="Q40" s="2"/>
      <c r="R40" s="2"/>
      <c r="S40" s="2"/>
      <c r="T40" s="2"/>
      <c r="U40" s="2"/>
      <c r="V40" s="2">
        <v>29</v>
      </c>
      <c r="W40" s="2">
        <f t="shared" ca="1" si="15"/>
        <v>18.270740878936653</v>
      </c>
      <c r="X40" s="2">
        <f t="shared" ca="1" si="16"/>
        <v>-5.1138860061067541</v>
      </c>
      <c r="Y40" s="2">
        <f t="shared" ca="1" si="17"/>
        <v>-72.927613858050989</v>
      </c>
      <c r="Z40" s="2">
        <f t="shared" ca="1" si="18"/>
        <v>1147.2433149676665</v>
      </c>
      <c r="AA40">
        <f t="shared" si="19"/>
        <v>29</v>
      </c>
      <c r="AB40">
        <f t="shared" ca="1" si="20"/>
        <v>1087.4725559824453</v>
      </c>
      <c r="AC40" s="2">
        <f t="shared" si="21"/>
        <v>1165</v>
      </c>
      <c r="AD40" s="2">
        <f t="shared" ca="1" si="22"/>
        <v>6010.5045758950737</v>
      </c>
      <c r="AE40" s="2">
        <f t="shared" ca="1" si="4"/>
        <v>1087.4725559824453</v>
      </c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>
        <v>30</v>
      </c>
      <c r="B41" s="3">
        <v>1161</v>
      </c>
      <c r="C41" s="2">
        <f t="shared" si="5"/>
        <v>900</v>
      </c>
      <c r="D41">
        <f t="shared" ca="1" si="3"/>
        <v>8.5680000000000014</v>
      </c>
      <c r="E41" s="2">
        <f t="shared" ca="1" si="6"/>
        <v>0.7557364536328055</v>
      </c>
      <c r="F41" s="2">
        <f t="shared" ca="1" si="7"/>
        <v>-0.65487587575853667</v>
      </c>
      <c r="G41" s="2">
        <f t="shared" ca="1" si="8"/>
        <v>22.672093608984166</v>
      </c>
      <c r="H41" s="2">
        <f t="shared" ca="1" si="9"/>
        <v>-19.646276272756101</v>
      </c>
      <c r="I41" s="2">
        <f t="shared" ca="1" si="10"/>
        <v>0.57113758734948961</v>
      </c>
      <c r="J41" s="2">
        <f t="shared" ca="1" si="10"/>
        <v>0.42886241265051034</v>
      </c>
      <c r="K41" s="2">
        <f t="shared" ca="1" si="11"/>
        <v>-0.49491357191543423</v>
      </c>
      <c r="L41" s="2">
        <f t="shared" si="12"/>
        <v>34830</v>
      </c>
      <c r="M41" s="2">
        <f t="shared" ca="1" si="13"/>
        <v>877.41002266768714</v>
      </c>
      <c r="N41" s="2">
        <f t="shared" ca="1" si="14"/>
        <v>-760.31089175566103</v>
      </c>
      <c r="O41" s="2"/>
      <c r="P41" s="2"/>
      <c r="Q41" s="2"/>
      <c r="R41" s="2"/>
      <c r="S41" s="2"/>
      <c r="T41" s="2"/>
      <c r="U41" s="2"/>
      <c r="V41" s="2">
        <v>30</v>
      </c>
      <c r="W41" s="2">
        <f t="shared" ca="1" si="15"/>
        <v>18.900766426486193</v>
      </c>
      <c r="X41" s="2">
        <f t="shared" ca="1" si="16"/>
        <v>-4.2487338604474782</v>
      </c>
      <c r="Y41" s="2">
        <f t="shared" ca="1" si="17"/>
        <v>-118.92513346082477</v>
      </c>
      <c r="Z41" s="2">
        <f t="shared" ca="1" si="18"/>
        <v>1147.2433149676665</v>
      </c>
      <c r="AA41">
        <f t="shared" si="19"/>
        <v>30</v>
      </c>
      <c r="AB41">
        <f t="shared" ca="1" si="20"/>
        <v>1042.9702140728805</v>
      </c>
      <c r="AC41" s="2">
        <f t="shared" si="21"/>
        <v>1161</v>
      </c>
      <c r="AD41" s="2">
        <f t="shared" ca="1" si="22"/>
        <v>13931.030366001662</v>
      </c>
      <c r="AE41" s="2">
        <f t="shared" ca="1" si="4"/>
        <v>1042.9702140728805</v>
      </c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>
        <v>31</v>
      </c>
      <c r="B42" s="3">
        <v>1159</v>
      </c>
      <c r="C42" s="2">
        <f t="shared" si="5"/>
        <v>961</v>
      </c>
      <c r="D42">
        <f t="shared" ca="1" si="3"/>
        <v>8.8536000000000001</v>
      </c>
      <c r="E42" s="2">
        <f t="shared" ca="1" si="6"/>
        <v>0.54062340043066226</v>
      </c>
      <c r="F42" s="2">
        <f t="shared" ca="1" si="7"/>
        <v>-0.84126472581868528</v>
      </c>
      <c r="G42" s="2">
        <f t="shared" ca="1" si="8"/>
        <v>16.759325413350531</v>
      </c>
      <c r="H42" s="2">
        <f t="shared" ca="1" si="9"/>
        <v>-26.079206500379243</v>
      </c>
      <c r="I42" s="2">
        <f t="shared" ca="1" si="10"/>
        <v>0.29227366109321218</v>
      </c>
      <c r="J42" s="2">
        <f t="shared" ca="1" si="10"/>
        <v>0.70772633890678771</v>
      </c>
      <c r="K42" s="2">
        <f t="shared" ca="1" si="11"/>
        <v>-0.45480739673446641</v>
      </c>
      <c r="L42" s="2">
        <f t="shared" si="12"/>
        <v>35929</v>
      </c>
      <c r="M42" s="2">
        <f t="shared" ca="1" si="13"/>
        <v>626.58252109913758</v>
      </c>
      <c r="N42" s="2">
        <f t="shared" ca="1" si="14"/>
        <v>-975.02581722385628</v>
      </c>
      <c r="O42" s="2"/>
      <c r="P42" s="2"/>
      <c r="Q42" s="2"/>
      <c r="R42" s="2"/>
      <c r="S42" s="2"/>
      <c r="T42" s="2"/>
      <c r="U42" s="2"/>
      <c r="V42" s="2">
        <v>31</v>
      </c>
      <c r="W42" s="2">
        <f t="shared" ca="1" si="15"/>
        <v>19.530791974035733</v>
      </c>
      <c r="X42" s="2">
        <f t="shared" ca="1" si="16"/>
        <v>-3.039372966751253</v>
      </c>
      <c r="Y42" s="2">
        <f t="shared" ca="1" si="17"/>
        <v>-157.86569783256522</v>
      </c>
      <c r="Z42" s="2">
        <f t="shared" ca="1" si="18"/>
        <v>1147.2433149676665</v>
      </c>
      <c r="AA42">
        <f t="shared" si="19"/>
        <v>31</v>
      </c>
      <c r="AB42">
        <f t="shared" ca="1" si="20"/>
        <v>1005.8690361423858</v>
      </c>
      <c r="AC42" s="2">
        <f t="shared" si="21"/>
        <v>1159</v>
      </c>
      <c r="AD42" s="2">
        <f t="shared" ca="1" si="22"/>
        <v>23449.092091961957</v>
      </c>
      <c r="AE42" s="2">
        <f t="shared" ca="1" si="4"/>
        <v>1005.8690361423858</v>
      </c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>
        <v>32</v>
      </c>
      <c r="B43" s="3">
        <v>1157</v>
      </c>
      <c r="C43" s="2">
        <f t="shared" si="5"/>
        <v>1024</v>
      </c>
      <c r="D43">
        <f t="shared" ca="1" si="3"/>
        <v>9.1392000000000007</v>
      </c>
      <c r="E43" s="2">
        <f t="shared" ca="1" si="6"/>
        <v>0.28171205109280201</v>
      </c>
      <c r="F43" s="2">
        <f t="shared" ca="1" si="7"/>
        <v>-0.95949899440754316</v>
      </c>
      <c r="G43" s="2">
        <f t="shared" ca="1" si="8"/>
        <v>9.0147856349696642</v>
      </c>
      <c r="H43" s="2">
        <f t="shared" ca="1" si="9"/>
        <v>-30.703967821041381</v>
      </c>
      <c r="I43" s="2">
        <f t="shared" ca="1" si="10"/>
        <v>7.9361679730913487E-2</v>
      </c>
      <c r="J43" s="2">
        <f t="shared" ca="1" si="10"/>
        <v>0.92063832026908654</v>
      </c>
      <c r="K43" s="2">
        <f t="shared" ca="1" si="11"/>
        <v>-0.27030242973602997</v>
      </c>
      <c r="L43" s="2">
        <f t="shared" si="12"/>
        <v>37024</v>
      </c>
      <c r="M43" s="2">
        <f t="shared" ca="1" si="13"/>
        <v>325.94084311437194</v>
      </c>
      <c r="N43" s="2">
        <f t="shared" ca="1" si="14"/>
        <v>-1110.1403365295275</v>
      </c>
      <c r="O43" s="2"/>
      <c r="P43" s="2"/>
      <c r="Q43" s="2"/>
      <c r="R43" s="2"/>
      <c r="S43" s="2"/>
      <c r="T43" s="2"/>
      <c r="U43" s="2"/>
      <c r="V43" s="2">
        <v>32</v>
      </c>
      <c r="W43" s="2">
        <f t="shared" ca="1" si="15"/>
        <v>20.160817521585273</v>
      </c>
      <c r="X43" s="2">
        <f t="shared" ca="1" si="16"/>
        <v>-1.5837790073782161</v>
      </c>
      <c r="Y43" s="2">
        <f t="shared" ca="1" si="17"/>
        <v>-185.86084305236963</v>
      </c>
      <c r="Z43" s="2">
        <f t="shared" ca="1" si="18"/>
        <v>1147.2433149676665</v>
      </c>
      <c r="AA43">
        <f t="shared" si="19"/>
        <v>32</v>
      </c>
      <c r="AB43">
        <f t="shared" ca="1" si="20"/>
        <v>979.95951042950389</v>
      </c>
      <c r="AC43" s="2">
        <f t="shared" si="21"/>
        <v>1157</v>
      </c>
      <c r="AD43" s="2">
        <f t="shared" ca="1" si="22"/>
        <v>31343.334947360941</v>
      </c>
      <c r="AE43" s="2">
        <f t="shared" ca="1" si="4"/>
        <v>979.95951042950389</v>
      </c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>
        <v>33</v>
      </c>
      <c r="B44" s="3">
        <v>1147</v>
      </c>
      <c r="C44" s="2">
        <f t="shared" si="5"/>
        <v>1089</v>
      </c>
      <c r="D44">
        <f t="shared" ca="1" si="3"/>
        <v>9.4248000000000012</v>
      </c>
      <c r="E44" s="2">
        <f t="shared" ca="1" si="6"/>
        <v>-2.2039230619676944E-5</v>
      </c>
      <c r="F44" s="2">
        <f t="shared" ca="1" si="7"/>
        <v>-0.99999999975713616</v>
      </c>
      <c r="G44" s="2">
        <f t="shared" ca="1" si="8"/>
        <v>-7.2729461044933916E-4</v>
      </c>
      <c r="H44" s="2">
        <f t="shared" ca="1" si="9"/>
        <v>-32.99999999198549</v>
      </c>
      <c r="I44" s="2">
        <f t="shared" ca="1" si="10"/>
        <v>4.8572768630730577E-10</v>
      </c>
      <c r="J44" s="2">
        <f t="shared" ca="1" si="10"/>
        <v>0.99999999951427232</v>
      </c>
      <c r="K44" s="2">
        <f t="shared" ca="1" si="11"/>
        <v>2.203923061432441E-5</v>
      </c>
      <c r="L44" s="2">
        <f t="shared" si="12"/>
        <v>37851</v>
      </c>
      <c r="M44" s="2">
        <f t="shared" ca="1" si="13"/>
        <v>-2.5278997520769453E-2</v>
      </c>
      <c r="N44" s="2">
        <f t="shared" ca="1" si="14"/>
        <v>-1146.9999997214352</v>
      </c>
      <c r="O44" s="2"/>
      <c r="P44" s="2"/>
      <c r="Q44" s="2"/>
      <c r="R44" s="2"/>
      <c r="S44" s="2"/>
      <c r="T44" s="2"/>
      <c r="U44" s="2"/>
      <c r="V44" s="2">
        <v>33</v>
      </c>
      <c r="W44" s="2">
        <f t="shared" ca="1" si="15"/>
        <v>20.790843069134812</v>
      </c>
      <c r="X44" s="2">
        <f t="shared" ca="1" si="16"/>
        <v>1.2390407388966472E-4</v>
      </c>
      <c r="Y44" s="2">
        <f t="shared" ca="1" si="17"/>
        <v>-199.75945307744232</v>
      </c>
      <c r="Z44" s="2">
        <f t="shared" ca="1" si="18"/>
        <v>1147.2433149676665</v>
      </c>
      <c r="AA44">
        <f t="shared" si="19"/>
        <v>33</v>
      </c>
      <c r="AB44">
        <f t="shared" ca="1" si="20"/>
        <v>968.27482886343284</v>
      </c>
      <c r="AC44" s="2">
        <f t="shared" si="21"/>
        <v>1147</v>
      </c>
      <c r="AD44" s="2">
        <f t="shared" ca="1" si="22"/>
        <v>31942.686797795217</v>
      </c>
      <c r="AE44" s="2">
        <f t="shared" ca="1" si="4"/>
        <v>968.27482886343284</v>
      </c>
      <c r="AF44" s="2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>
        <v>34</v>
      </c>
      <c r="B45" s="3">
        <v>1155</v>
      </c>
      <c r="C45" s="2">
        <f t="shared" si="5"/>
        <v>1156</v>
      </c>
      <c r="D45">
        <f t="shared" ca="1" si="3"/>
        <v>9.7103999999999999</v>
      </c>
      <c r="E45" s="2">
        <f t="shared" ca="1" si="6"/>
        <v>-0.28175434405835353</v>
      </c>
      <c r="F45" s="2">
        <f t="shared" ca="1" si="7"/>
        <v>-0.9594865760417115</v>
      </c>
      <c r="G45" s="2">
        <f t="shared" ca="1" si="8"/>
        <v>-9.5796476979840204</v>
      </c>
      <c r="H45" s="2">
        <f t="shared" ca="1" si="9"/>
        <v>-32.622543585418192</v>
      </c>
      <c r="I45" s="2">
        <f t="shared" ca="1" si="10"/>
        <v>7.9385510395753062E-2</v>
      </c>
      <c r="J45" s="2">
        <f t="shared" ca="1" si="10"/>
        <v>0.92061448960424708</v>
      </c>
      <c r="K45" s="2">
        <f t="shared" ca="1" si="11"/>
        <v>0.27033951086542796</v>
      </c>
      <c r="L45" s="2">
        <f t="shared" si="12"/>
        <v>39270</v>
      </c>
      <c r="M45" s="2">
        <f t="shared" ca="1" si="13"/>
        <v>-325.42626738739835</v>
      </c>
      <c r="N45" s="2">
        <f t="shared" ca="1" si="14"/>
        <v>-1108.2069953281768</v>
      </c>
      <c r="O45" s="2"/>
      <c r="P45" s="2"/>
      <c r="Q45" s="2"/>
      <c r="R45" s="2"/>
      <c r="S45" s="2"/>
      <c r="T45" s="2"/>
      <c r="U45" s="2"/>
      <c r="V45" s="2">
        <v>34</v>
      </c>
      <c r="W45" s="2">
        <f t="shared" ca="1" si="15"/>
        <v>21.420868616684352</v>
      </c>
      <c r="X45" s="2">
        <f t="shared" ca="1" si="16"/>
        <v>1.5840167775081784</v>
      </c>
      <c r="Y45" s="2">
        <f t="shared" ca="1" si="17"/>
        <v>-197.47458988487347</v>
      </c>
      <c r="Z45" s="2">
        <f t="shared" ca="1" si="18"/>
        <v>1147.2433149676665</v>
      </c>
      <c r="AA45">
        <f t="shared" si="19"/>
        <v>34</v>
      </c>
      <c r="AB45">
        <f t="shared" ca="1" si="20"/>
        <v>972.7736104769856</v>
      </c>
      <c r="AC45" s="2">
        <f t="shared" si="21"/>
        <v>1155</v>
      </c>
      <c r="AD45" s="2">
        <f t="shared" ca="1" si="22"/>
        <v>33206.457038593377</v>
      </c>
      <c r="AE45" s="2">
        <f t="shared" ca="1" si="4"/>
        <v>972.7736104769856</v>
      </c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>
        <v>35</v>
      </c>
      <c r="B46" s="3">
        <v>1143</v>
      </c>
      <c r="C46" s="2">
        <f t="shared" si="5"/>
        <v>1225</v>
      </c>
      <c r="D46">
        <f t="shared" ca="1" si="3"/>
        <v>9.9960000000000004</v>
      </c>
      <c r="E46" s="2">
        <f t="shared" ca="1" si="6"/>
        <v>-0.54066048156006929</v>
      </c>
      <c r="F46" s="2">
        <f t="shared" ca="1" si="7"/>
        <v>-0.84124089515383993</v>
      </c>
      <c r="G46" s="2">
        <f t="shared" ca="1" si="8"/>
        <v>-18.923116854602426</v>
      </c>
      <c r="H46" s="2">
        <f t="shared" ca="1" si="9"/>
        <v>-29.443431330384399</v>
      </c>
      <c r="I46" s="2">
        <f t="shared" ca="1" si="10"/>
        <v>0.29231375632076601</v>
      </c>
      <c r="J46" s="2">
        <f t="shared" ca="1" si="10"/>
        <v>0.70768624367923394</v>
      </c>
      <c r="K46" s="2">
        <f t="shared" ca="1" si="11"/>
        <v>0.45482570748189888</v>
      </c>
      <c r="L46" s="2">
        <f t="shared" si="12"/>
        <v>40005</v>
      </c>
      <c r="M46" s="2">
        <f t="shared" ca="1" si="13"/>
        <v>-617.97493042315921</v>
      </c>
      <c r="N46" s="2">
        <f t="shared" ca="1" si="14"/>
        <v>-961.53834316083908</v>
      </c>
      <c r="O46" s="2"/>
      <c r="P46" s="2"/>
      <c r="Q46" s="2"/>
      <c r="R46" s="2"/>
      <c r="S46" s="2"/>
      <c r="T46" s="2"/>
      <c r="U46" s="2"/>
      <c r="V46" s="2">
        <v>35</v>
      </c>
      <c r="W46" s="2">
        <f t="shared" ca="1" si="15"/>
        <v>22.050894164233892</v>
      </c>
      <c r="X46" s="2">
        <f t="shared" ca="1" si="16"/>
        <v>3.0395814360520759</v>
      </c>
      <c r="Y46" s="2">
        <f t="shared" ca="1" si="17"/>
        <v>-178.23041638512871</v>
      </c>
      <c r="Z46" s="2">
        <f t="shared" ca="1" si="18"/>
        <v>1147.2433149676665</v>
      </c>
      <c r="AA46">
        <f t="shared" si="19"/>
        <v>35</v>
      </c>
      <c r="AB46">
        <f t="shared" ca="1" si="20"/>
        <v>994.1033741828237</v>
      </c>
      <c r="AC46" s="2">
        <f t="shared" si="21"/>
        <v>1143</v>
      </c>
      <c r="AD46" s="2">
        <f t="shared" ca="1" si="22"/>
        <v>22170.205179740213</v>
      </c>
      <c r="AE46" s="2">
        <f t="shared" ca="1" si="4"/>
        <v>994.1033741828237</v>
      </c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>
        <v>36</v>
      </c>
      <c r="B47" s="2"/>
      <c r="C47" s="2">
        <f t="shared" si="5"/>
        <v>1296</v>
      </c>
      <c r="D47">
        <f t="shared" ca="1" si="3"/>
        <v>10.281600000000001</v>
      </c>
      <c r="E47" s="2">
        <f t="shared" ca="1" si="6"/>
        <v>-0.75576531881954045</v>
      </c>
      <c r="F47" s="2">
        <f t="shared" ca="1" si="7"/>
        <v>-0.65484256342238345</v>
      </c>
      <c r="G47" s="2">
        <f t="shared" ca="1" si="8"/>
        <v>-27.207551477503458</v>
      </c>
      <c r="H47" s="2">
        <f t="shared" ca="1" si="9"/>
        <v>-23.574332283205806</v>
      </c>
      <c r="I47" s="2">
        <f t="shared" ref="I47:J47" ca="1" si="32">E47*E47</f>
        <v>0.5711812171304016</v>
      </c>
      <c r="J47" s="2">
        <f t="shared" ca="1" si="32"/>
        <v>0.42881878286959829</v>
      </c>
      <c r="K47" s="2">
        <f t="shared" ca="1" si="11"/>
        <v>0.49490729872152278</v>
      </c>
      <c r="L47" s="2">
        <f t="shared" si="12"/>
        <v>0</v>
      </c>
      <c r="M47" s="2">
        <f t="shared" ca="1" si="13"/>
        <v>0</v>
      </c>
      <c r="N47" s="2">
        <f t="shared" ca="1" si="14"/>
        <v>0</v>
      </c>
      <c r="O47" s="2"/>
      <c r="P47" s="2"/>
      <c r="Q47" s="2"/>
      <c r="R47" s="2"/>
      <c r="S47" s="2"/>
      <c r="T47" s="2"/>
      <c r="U47" s="2"/>
      <c r="V47" s="2">
        <v>36</v>
      </c>
      <c r="W47" s="2">
        <f t="shared" ca="1" si="15"/>
        <v>22.680919711783432</v>
      </c>
      <c r="X47" s="2">
        <f t="shared" ca="1" si="16"/>
        <v>4.2488961398977807</v>
      </c>
      <c r="Y47" s="2">
        <f t="shared" ca="1" si="17"/>
        <v>-142.70290074856902</v>
      </c>
      <c r="Z47" s="2">
        <f t="shared" ca="1" si="18"/>
        <v>1147.2433149676665</v>
      </c>
      <c r="AA47" s="2"/>
      <c r="AB47" s="2"/>
      <c r="AC47" s="2"/>
      <c r="AD47" s="2"/>
      <c r="AE47" s="9">
        <f t="shared" ca="1" si="4"/>
        <v>1031.4702300707786</v>
      </c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 valori</vt:lpstr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florin</dc:creator>
  <cp:lastModifiedBy>Luigino</cp:lastModifiedBy>
  <dcterms:created xsi:type="dcterms:W3CDTF">2017-08-05T06:50:33Z</dcterms:created>
  <dcterms:modified xsi:type="dcterms:W3CDTF">2019-05-18T11:42:27Z</dcterms:modified>
</cp:coreProperties>
</file>