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P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L9" i="4" s="1"/>
  <c r="T2" i="4" s="1"/>
  <c r="Q16" i="4" s="1"/>
  <c r="C12" i="4"/>
  <c r="B9" i="4"/>
  <c r="T1" i="4" s="1"/>
  <c r="A9" i="4"/>
  <c r="P2" i="4" s="1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l="1"/>
  <c r="C9" i="4"/>
  <c r="Q2" i="4" s="1"/>
  <c r="Q23" i="4" s="1"/>
  <c r="L9" i="1"/>
  <c r="T2" i="1" s="1"/>
  <c r="S30" i="1" s="1"/>
  <c r="Q2" i="1"/>
  <c r="Q9" i="1" s="1"/>
  <c r="Q30" i="4"/>
  <c r="Q9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P23" i="1"/>
  <c r="P16" i="1"/>
  <c r="M4" i="1"/>
  <c r="D21" i="1" s="1"/>
  <c r="Q8" i="1" l="1"/>
  <c r="Q22" i="1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<sst xmlns="http://schemas.openxmlformats.org/spreadsheetml/2006/main" count="279" uniqueCount="44">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</sst>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117.41349502285453</c:v>
                </c:pt>
                <c:pt idx="1">
                  <c:v>119.34039204431369</c:v>
                </c:pt>
                <c:pt idx="2">
                  <c:v>122.62200307523209</c:v>
                </c:pt>
                <c:pt idx="3">
                  <c:v>123.48140989834329</c:v>
                </c:pt>
                <c:pt idx="4">
                  <c:v>128.21526529251463</c:v>
                </c:pt>
                <c:pt idx="5">
                  <c:v>127.2370205926794</c:v>
                </c:pt>
                <c:pt idx="6">
                  <c:v>134.10671705706204</c:v>
                </c:pt>
                <c:pt idx="7">
                  <c:v>130.86745880637008</c:v>
                </c:pt>
                <c:pt idx="8">
                  <c:v>139.87854029303608</c:v>
                </c:pt>
                <c:pt idx="9">
                  <c:v>134.90928597820439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118</c:v>
                </c:pt>
                <c:pt idx="1">
                  <c:v>119</c:v>
                </c:pt>
                <c:pt idx="2">
                  <c:v>122</c:v>
                </c:pt>
                <c:pt idx="3">
                  <c:v>123</c:v>
                </c:pt>
                <c:pt idx="4">
                  <c:v>129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7856"/>
        <c:axId val="54818432"/>
      </c:scatterChart>
      <c:valAx>
        <c:axId val="5481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18432"/>
        <c:crosses val="autoZero"/>
        <c:crossBetween val="midCat"/>
      </c:valAx>
      <c:valAx>
        <c:axId val="5481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17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1151.3149384596932</c:v>
                </c:pt>
                <c:pt idx="1">
                  <c:v>1153.7424539216029</c:v>
                </c:pt>
                <c:pt idx="2">
                  <c:v>1154.4039748629705</c:v>
                </c:pt>
                <c:pt idx="3">
                  <c:v>1152.7158134284111</c:v>
                </c:pt>
                <c:pt idx="4">
                  <c:v>1148.4173654683166</c:v>
                </c:pt>
                <c:pt idx="5">
                  <c:v>1141.6224177807192</c:v>
                </c:pt>
                <c:pt idx="6">
                  <c:v>1132.8292794087354</c:v>
                </c:pt>
                <c:pt idx="7">
                  <c:v>1122.8876083113641</c:v>
                </c:pt>
                <c:pt idx="8">
                  <c:v>1112.9241130791418</c:v>
                </c:pt>
                <c:pt idx="9">
                  <c:v>1104.2334768777789</c:v>
                </c:pt>
                <c:pt idx="10">
                  <c:v>1098.1444855093757</c:v>
                </c:pt>
                <c:pt idx="11">
                  <c:v>1095.8740955377573</c:v>
                </c:pt>
                <c:pt idx="12">
                  <c:v>1098.3837797096899</c:v>
                </c:pt>
                <c:pt idx="13">
                  <c:v>1106.2527642325301</c:v>
                </c:pt>
                <c:pt idx="14">
                  <c:v>1119.5816721782126</c:v>
                </c:pt>
                <c:pt idx="15">
                  <c:v>1137.9376796665085</c:v>
                </c:pt>
                <c:pt idx="16">
                  <c:v>1160.348766411968</c:v>
                </c:pt>
                <c:pt idx="17">
                  <c:v>1185.3502942341145</c:v>
                </c:pt>
                <c:pt idx="18">
                  <c:v>1211.0823511260455</c:v>
                </c:pt>
                <c:pt idx="19">
                  <c:v>1235.4314780181362</c:v>
                </c:pt>
                <c:pt idx="20">
                  <c:v>1256.2059862479857</c:v>
                </c:pt>
                <c:pt idx="21">
                  <c:v>1271.3304858377708</c:v>
                </c:pt>
                <c:pt idx="22">
                  <c:v>1279.0428254181911</c:v>
                </c:pt>
                <c:pt idx="23">
                  <c:v>1278.0756472068867</c:v>
                </c:pt>
                <c:pt idx="24">
                  <c:v>1267.8053195336558</c:v>
                </c:pt>
                <c:pt idx="25">
                  <c:v>1248.3531267009969</c:v>
                </c:pt>
                <c:pt idx="26">
                  <c:v>1220.6271368564483</c:v>
                </c:pt>
                <c:pt idx="27">
                  <c:v>1186.2978704189848</c:v>
                </c:pt>
                <c:pt idx="28">
                  <c:v>1147.7063833146151</c:v>
                </c:pt>
                <c:pt idx="29">
                  <c:v>1107.7092103761991</c:v>
                </c:pt>
                <c:pt idx="30">
                  <c:v>1069.4702915698165</c:v>
                </c:pt>
                <c:pt idx="31">
                  <c:v>1036.2150324056158</c:v>
                </c:pt>
                <c:pt idx="32">
                  <c:v>1010.9655756849711</c:v>
                </c:pt>
                <c:pt idx="33">
                  <c:v>996.27881059219635</c:v>
                </c:pt>
                <c:pt idx="34">
                  <c:v>994.00935716355377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0160"/>
        <c:axId val="86396864"/>
      </c:scatterChart>
      <c:valAx>
        <c:axId val="5482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6396864"/>
        <c:crosses val="autoZero"/>
        <c:crossBetween val="midCat"/>
      </c:valAx>
      <c:valAx>
        <c:axId val="86396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20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2.2000000000000002</v>
      </c>
      <c r="O1" t="s">
        <v>39</v>
      </c>
      <c r="P1" s="2">
        <f>M2</f>
        <v>5</v>
      </c>
      <c r="Q1" s="2">
        <f>A9</f>
        <v>15</v>
      </c>
      <c r="R1" s="2">
        <f>E9</f>
        <v>0.57702881324932176</v>
      </c>
      <c r="S1" s="2">
        <f>F9</f>
        <v>-0.50001855487860503</v>
      </c>
      <c r="T1" s="2">
        <f>B9</f>
        <v>611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2.7782762033636321</v>
      </c>
      <c r="S2" s="2">
        <f>H9</f>
        <v>-0.29158317766442943</v>
      </c>
      <c r="T2" s="2">
        <f>L9</f>
        <v>1859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0.57702881324932176</v>
      </c>
      <c r="Q3" s="2">
        <f>G9</f>
        <v>2.7782762033636321</v>
      </c>
      <c r="R3" s="2">
        <f>I9</f>
        <v>2.7499348089427347</v>
      </c>
      <c r="S3" s="2">
        <f>K9</f>
        <v>-1.7388294100015604</v>
      </c>
      <c r="T3" s="2">
        <f>M9</f>
        <v>76.911595289008417</v>
      </c>
      <c r="U3" s="2" t="s">
        <v>39</v>
      </c>
      <c r="V3" s="2"/>
      <c r="W3" s="2" t="s">
        <v>39</v>
      </c>
      <c r="X3" s="2">
        <f>AE8</f>
        <v>128.21526529251463</v>
      </c>
      <c r="Y3" s="2">
        <f>AC10</f>
        <v>0.26033107451871146</v>
      </c>
      <c r="Z3" t="str">
        <f>IF(ABS(Y3)&lt;0.5,"bine","rau")</f>
        <v>bine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2.8559999999999999</v>
      </c>
      <c r="O4" t="s">
        <v>39</v>
      </c>
      <c r="P4" s="6">
        <f>F9</f>
        <v>-0.50001855487860503</v>
      </c>
      <c r="Q4" s="2">
        <f>H9</f>
        <v>-0.29158317766442943</v>
      </c>
      <c r="R4" s="2">
        <f>K9</f>
        <v>-1.7388294100015604</v>
      </c>
      <c r="S4" s="2">
        <f>J9</f>
        <v>2.2500651910572649</v>
      </c>
      <c r="T4" s="2">
        <f>N9</f>
        <v>-60.269062461595624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>
        <f>IF(Z3="bine",X3,"")</f>
        <v>128.21526529251463</v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100.93546776107689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611</v>
      </c>
      <c r="Q8" s="2">
        <f t="shared" ref="Q8:S8" si="0">Q1</f>
        <v>15</v>
      </c>
      <c r="R8" s="2">
        <f t="shared" si="0"/>
        <v>0.57702881324932176</v>
      </c>
      <c r="S8" s="2">
        <f t="shared" si="0"/>
        <v>-0.50001855487860503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-0.78473470748537011</v>
      </c>
      <c r="AE8" s="2">
        <f>AE16</f>
        <v>128.21526529251463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611</v>
      </c>
      <c r="C9">
        <f>SUM(C12:C16)</f>
        <v>55</v>
      </c>
      <c r="E9">
        <f t="shared" ref="E9:N9" si="1">SUM(E12:E16)</f>
        <v>0.57702881324932176</v>
      </c>
      <c r="F9">
        <f t="shared" si="1"/>
        <v>-0.50001855487860503</v>
      </c>
      <c r="G9">
        <f t="shared" si="1"/>
        <v>2.7782762033636321</v>
      </c>
      <c r="H9">
        <f t="shared" si="1"/>
        <v>-0.29158317766442943</v>
      </c>
      <c r="I9">
        <f t="shared" si="1"/>
        <v>2.7499348089427347</v>
      </c>
      <c r="J9">
        <f t="shared" si="1"/>
        <v>2.2500651910572649</v>
      </c>
      <c r="K9">
        <f t="shared" si="1"/>
        <v>-1.7388294100015604</v>
      </c>
      <c r="L9">
        <f t="shared" si="1"/>
        <v>1859</v>
      </c>
      <c r="M9">
        <f t="shared" si="1"/>
        <v>76.911595289008417</v>
      </c>
      <c r="N9">
        <f t="shared" si="1"/>
        <v>-60.269062461595624</v>
      </c>
      <c r="O9" s="2"/>
      <c r="P9" s="2">
        <f t="shared" ref="P9:P11" si="2">T2</f>
        <v>1859</v>
      </c>
      <c r="Q9" s="2">
        <f t="shared" ref="Q9:S11" si="3">Q2</f>
        <v>55</v>
      </c>
      <c r="R9" s="2">
        <f t="shared" si="3"/>
        <v>2.7782762033636321</v>
      </c>
      <c r="S9" s="2">
        <f t="shared" si="3"/>
        <v>-0.29158317766442943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76.911595289008417</v>
      </c>
      <c r="Q10" s="2">
        <f t="shared" si="3"/>
        <v>2.7782762033636321</v>
      </c>
      <c r="R10" s="2">
        <f t="shared" si="3"/>
        <v>2.7499348089427347</v>
      </c>
      <c r="S10" s="2">
        <f t="shared" si="3"/>
        <v>-1.7388294100015604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0.26033107451871146</v>
      </c>
      <c r="AD10" s="2">
        <f>SUM(AD12:AD16)</f>
        <v>1.6943067090016726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-60.269062461595624</v>
      </c>
      <c r="Q11" s="2">
        <f t="shared" si="3"/>
        <v>-0.29158317766442943</v>
      </c>
      <c r="R11" s="2">
        <f t="shared" si="3"/>
        <v>-1.7388294100015604</v>
      </c>
      <c r="S11" s="2">
        <f t="shared" si="3"/>
        <v>2.2500651910572649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118</v>
      </c>
      <c r="C12" s="2">
        <f>A12*A12</f>
        <v>1</v>
      </c>
      <c r="D12">
        <f t="shared" ref="D12:D21" si="4">A12*$M$4</f>
        <v>2.8559999999999999</v>
      </c>
      <c r="E12" s="2">
        <f>SIN(D12)</f>
        <v>0.2817261488088062</v>
      </c>
      <c r="F12" s="2">
        <f>COS(D12)</f>
        <v>-0.95949485515940025</v>
      </c>
      <c r="G12" s="2">
        <f>A12*E12</f>
        <v>0.2817261488088062</v>
      </c>
      <c r="H12" s="2">
        <f>A12*F12</f>
        <v>-0.95949485515940025</v>
      </c>
      <c r="I12" s="2">
        <f>E12*E12</f>
        <v>7.9369622922641617E-2</v>
      </c>
      <c r="J12" s="2">
        <f>F12*F12</f>
        <v>0.92063037707735851</v>
      </c>
      <c r="K12" s="2">
        <f>E12*F12</f>
        <v>-0.27031479034592115</v>
      </c>
      <c r="L12" s="2">
        <f>A12*B12</f>
        <v>118</v>
      </c>
      <c r="M12" s="2">
        <f>B12*E12</f>
        <v>33.243685559439129</v>
      </c>
      <c r="N12" s="2">
        <f>B12*F12</f>
        <v>-113.22039290880923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2.3827517066580732</v>
      </c>
      <c r="X12" s="2">
        <f>$T$27*E12</f>
        <v>0.4712775733778175</v>
      </c>
      <c r="Y12" s="2">
        <f>$T$34*H12</f>
        <v>-0.33404148976369802</v>
      </c>
      <c r="Z12" s="2">
        <f>$T$13</f>
        <v>114.89350723258234</v>
      </c>
      <c r="AA12">
        <f>V12</f>
        <v>1</v>
      </c>
      <c r="AB12">
        <f>AE12-$AB$1</f>
        <v>117.41349502285453</v>
      </c>
      <c r="AC12" s="2">
        <f>B12</f>
        <v>118</v>
      </c>
      <c r="AD12" s="2">
        <f>(AB12-AC12)^2</f>
        <v>0.34398808821640414</v>
      </c>
      <c r="AE12" s="2">
        <f t="shared" ref="AE12:AE21" si="5">SUM(W12:Z12)</f>
        <v>117.41349502285453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119</v>
      </c>
      <c r="C13" s="2">
        <f t="shared" ref="C13:C21" si="6">A13*A13</f>
        <v>4</v>
      </c>
      <c r="D13">
        <f t="shared" si="4"/>
        <v>5.7119999999999997</v>
      </c>
      <c r="E13" s="2">
        <f t="shared" ref="E13:E21" si="7">SIN(D13)</f>
        <v>-0.54062958069184219</v>
      </c>
      <c r="F13" s="2">
        <f t="shared" ref="F13:F21" si="8">COS(D13)</f>
        <v>0.84126075415471679</v>
      </c>
      <c r="G13" s="2">
        <f t="shared" ref="G13:G21" si="9">A13*E13</f>
        <v>-1.0812591613836844</v>
      </c>
      <c r="H13" s="2">
        <f t="shared" ref="H13:H21" si="10">A13*F13</f>
        <v>1.6825215083094336</v>
      </c>
      <c r="I13" s="2">
        <f t="shared" ref="I13:I21" si="11">E13*E13</f>
        <v>0.29228034351903709</v>
      </c>
      <c r="J13" s="2">
        <f t="shared" ref="J13:J21" si="12">F13*F13</f>
        <v>0.7077196564809628</v>
      </c>
      <c r="K13" s="2">
        <f t="shared" ref="K13:K21" si="13">E13*F13</f>
        <v>-0.4548104487711675</v>
      </c>
      <c r="L13" s="2">
        <f t="shared" ref="L13:L16" si="14">A13*B13</f>
        <v>238</v>
      </c>
      <c r="M13" s="2">
        <f t="shared" ref="M13:M16" si="15">B13*E13</f>
        <v>-64.334920102329221</v>
      </c>
      <c r="N13" s="2">
        <f t="shared" ref="N13:N16" si="16">B13*F13</f>
        <v>100.11002974441129</v>
      </c>
      <c r="O13" s="2"/>
      <c r="P13" s="2"/>
      <c r="Q13" s="2"/>
      <c r="R13" s="2"/>
      <c r="S13" s="2">
        <f>MDETERM(P8:S11)</f>
        <v>11596.829895231369</v>
      </c>
      <c r="T13" s="8">
        <f>S13/T6</f>
        <v>114.89350723258234</v>
      </c>
      <c r="U13" s="2" t="s">
        <v>39</v>
      </c>
      <c r="V13" s="2">
        <v>2</v>
      </c>
      <c r="W13" s="2">
        <f t="shared" ref="W13:W21" si="17">$T$20*V13</f>
        <v>4.7655034133161465</v>
      </c>
      <c r="X13" s="2">
        <f t="shared" ref="X13:X21" si="18">$T$27*E13</f>
        <v>-0.90437681401604508</v>
      </c>
      <c r="Y13" s="2">
        <f t="shared" ref="Y13:Y21" si="19">$T$34*H13</f>
        <v>0.58575821243124582</v>
      </c>
      <c r="Z13" s="2">
        <f t="shared" ref="Z13:Z21" si="20">$T$13</f>
        <v>114.89350723258234</v>
      </c>
      <c r="AA13">
        <f t="shared" ref="AA13:AA21" si="21">V13</f>
        <v>2</v>
      </c>
      <c r="AB13">
        <f t="shared" ref="AB13:AB16" si="22">AE13-$AB$1</f>
        <v>119.34039204431369</v>
      </c>
      <c r="AC13" s="2">
        <f t="shared" ref="AC13:AC16" si="23">B13</f>
        <v>119</v>
      </c>
      <c r="AD13" s="2">
        <f t="shared" ref="AD13:AD16" si="24">(AB13-AC13)^2</f>
        <v>0.11586674383205194</v>
      </c>
      <c r="AE13" s="2">
        <f t="shared" si="5"/>
        <v>119.34039204431369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122</v>
      </c>
      <c r="C14" s="2">
        <f t="shared" si="6"/>
        <v>9</v>
      </c>
      <c r="D14">
        <f t="shared" si="4"/>
        <v>8.5679999999999996</v>
      </c>
      <c r="E14" s="2">
        <f t="shared" si="7"/>
        <v>0.75573645363280673</v>
      </c>
      <c r="F14" s="2">
        <f t="shared" si="8"/>
        <v>-0.65487587575853534</v>
      </c>
      <c r="G14" s="2">
        <f t="shared" si="9"/>
        <v>2.2672093608984203</v>
      </c>
      <c r="H14" s="2">
        <f t="shared" si="10"/>
        <v>-1.964627627275606</v>
      </c>
      <c r="I14" s="2">
        <f t="shared" si="11"/>
        <v>0.57113758734949138</v>
      </c>
      <c r="J14" s="2">
        <f t="shared" si="12"/>
        <v>0.42886241265050862</v>
      </c>
      <c r="K14" s="2">
        <f t="shared" si="13"/>
        <v>-0.49491357191543406</v>
      </c>
      <c r="L14" s="2">
        <f t="shared" si="14"/>
        <v>366</v>
      </c>
      <c r="M14" s="2">
        <f t="shared" si="15"/>
        <v>92.199847343202421</v>
      </c>
      <c r="N14" s="2">
        <f t="shared" si="16"/>
        <v>-79.894856842541316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7.1482551199742197</v>
      </c>
      <c r="X14" s="2">
        <f t="shared" si="18"/>
        <v>1.2642122269698728</v>
      </c>
      <c r="Y14" s="2">
        <f t="shared" si="19"/>
        <v>-0.68397150429434816</v>
      </c>
      <c r="Z14" s="2">
        <f t="shared" si="20"/>
        <v>114.89350723258234</v>
      </c>
      <c r="AA14">
        <f t="shared" si="21"/>
        <v>3</v>
      </c>
      <c r="AB14">
        <f t="shared" si="22"/>
        <v>122.62200307523209</v>
      </c>
      <c r="AC14" s="2">
        <f t="shared" si="23"/>
        <v>122</v>
      </c>
      <c r="AD14" s="2">
        <f t="shared" si="24"/>
        <v>0.38688782559817286</v>
      </c>
      <c r="AE14" s="2">
        <f t="shared" si="5"/>
        <v>122.62200307523209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123</v>
      </c>
      <c r="C15" s="2">
        <f t="shared" si="6"/>
        <v>16</v>
      </c>
      <c r="D15">
        <f t="shared" si="4"/>
        <v>11.423999999999999</v>
      </c>
      <c r="E15" s="2">
        <f t="shared" si="7"/>
        <v>-0.90962089754233499</v>
      </c>
      <c r="F15" s="2">
        <f t="shared" si="8"/>
        <v>0.41543931296192571</v>
      </c>
      <c r="G15" s="2">
        <f t="shared" si="9"/>
        <v>-3.63848359016934</v>
      </c>
      <c r="H15" s="2">
        <f t="shared" si="10"/>
        <v>1.6617572518477028</v>
      </c>
      <c r="I15" s="2">
        <f t="shared" si="11"/>
        <v>0.82741017724572308</v>
      </c>
      <c r="J15" s="2">
        <f t="shared" si="12"/>
        <v>0.17258982275427687</v>
      </c>
      <c r="K15" s="2">
        <f t="shared" si="13"/>
        <v>-0.37789228073079789</v>
      </c>
      <c r="L15" s="2">
        <f t="shared" si="14"/>
        <v>492</v>
      </c>
      <c r="M15" s="2">
        <f t="shared" si="15"/>
        <v>-111.88337039770721</v>
      </c>
      <c r="N15" s="2">
        <f t="shared" si="16"/>
        <v>51.099035494316865</v>
      </c>
      <c r="O15" s="2"/>
      <c r="P15" s="2">
        <f>P1</f>
        <v>5</v>
      </c>
      <c r="Q15" s="2">
        <f>T1</f>
        <v>611</v>
      </c>
      <c r="R15" s="2">
        <f t="shared" ref="R15:S15" si="25">R1</f>
        <v>0.57702881324932176</v>
      </c>
      <c r="S15" s="2">
        <f t="shared" si="25"/>
        <v>-0.50001855487860503</v>
      </c>
      <c r="T15" s="2"/>
      <c r="U15" s="2" t="s">
        <v>39</v>
      </c>
      <c r="V15" s="2">
        <v>4</v>
      </c>
      <c r="W15" s="2">
        <f t="shared" si="17"/>
        <v>9.5310068266322929</v>
      </c>
      <c r="X15" s="2">
        <f t="shared" si="18"/>
        <v>-1.5216334411983563</v>
      </c>
      <c r="Y15" s="2">
        <f t="shared" si="19"/>
        <v>0.57852928032700879</v>
      </c>
      <c r="Z15" s="2">
        <f t="shared" si="20"/>
        <v>114.89350723258234</v>
      </c>
      <c r="AA15">
        <f t="shared" si="21"/>
        <v>4</v>
      </c>
      <c r="AB15">
        <f t="shared" si="22"/>
        <v>123.48140989834329</v>
      </c>
      <c r="AC15" s="2">
        <f t="shared" si="23"/>
        <v>123</v>
      </c>
      <c r="AD15" s="2">
        <f t="shared" si="24"/>
        <v>0.23175549022289399</v>
      </c>
      <c r="AE15" s="2">
        <f t="shared" si="5"/>
        <v>123.48140989834329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129</v>
      </c>
      <c r="C16" s="2">
        <f t="shared" si="6"/>
        <v>25</v>
      </c>
      <c r="D16">
        <f t="shared" si="4"/>
        <v>14.28</v>
      </c>
      <c r="E16" s="2">
        <f t="shared" si="7"/>
        <v>0.98981668904188602</v>
      </c>
      <c r="F16" s="2">
        <f t="shared" si="8"/>
        <v>-0.14234789107731191</v>
      </c>
      <c r="G16" s="2">
        <f t="shared" si="9"/>
        <v>4.9490834452094301</v>
      </c>
      <c r="H16" s="2">
        <f t="shared" si="10"/>
        <v>-0.71173945538655958</v>
      </c>
      <c r="I16" s="2">
        <f t="shared" si="11"/>
        <v>0.97973707790584164</v>
      </c>
      <c r="J16" s="2">
        <f t="shared" si="12"/>
        <v>2.0262922094158257E-2</v>
      </c>
      <c r="K16" s="2">
        <f t="shared" si="13"/>
        <v>-0.14089831823823989</v>
      </c>
      <c r="L16" s="2">
        <f t="shared" si="14"/>
        <v>645</v>
      </c>
      <c r="M16" s="2">
        <f t="shared" si="15"/>
        <v>127.6863528864033</v>
      </c>
      <c r="N16" s="2">
        <f t="shared" si="16"/>
        <v>-18.362877948973235</v>
      </c>
      <c r="O16" s="2"/>
      <c r="P16" s="2">
        <f t="shared" ref="P16:S18" si="26">P2</f>
        <v>15</v>
      </c>
      <c r="Q16" s="2">
        <f t="shared" ref="Q16:Q18" si="27">T2</f>
        <v>1859</v>
      </c>
      <c r="R16" s="2">
        <f t="shared" si="26"/>
        <v>2.7782762033636321</v>
      </c>
      <c r="S16" s="2">
        <f t="shared" si="26"/>
        <v>-0.29158317766442943</v>
      </c>
      <c r="T16" s="2"/>
      <c r="U16" s="2" t="s">
        <v>39</v>
      </c>
      <c r="V16" s="2">
        <v>5</v>
      </c>
      <c r="W16" s="2">
        <f t="shared" si="17"/>
        <v>11.913758533290366</v>
      </c>
      <c r="X16" s="2">
        <f t="shared" si="18"/>
        <v>1.6557866895667606</v>
      </c>
      <c r="Y16" s="2">
        <f t="shared" si="19"/>
        <v>-0.24778716292484143</v>
      </c>
      <c r="Z16" s="2">
        <f t="shared" si="20"/>
        <v>114.89350723258234</v>
      </c>
      <c r="AA16">
        <f t="shared" si="21"/>
        <v>5</v>
      </c>
      <c r="AB16">
        <f t="shared" si="22"/>
        <v>128.21526529251463</v>
      </c>
      <c r="AC16" s="2">
        <f t="shared" si="23"/>
        <v>129</v>
      </c>
      <c r="AD16" s="2">
        <f t="shared" si="24"/>
        <v>0.61580856113214943</v>
      </c>
      <c r="AE16" s="2">
        <f t="shared" si="5"/>
        <v>128.21526529251463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17.135999999999999</v>
      </c>
      <c r="E17" s="2">
        <f t="shared" si="7"/>
        <v>-0.98982714383086801</v>
      </c>
      <c r="F17" s="2">
        <f t="shared" si="8"/>
        <v>-0.14227517469898276</v>
      </c>
      <c r="G17" s="2">
        <f t="shared" si="9"/>
        <v>-5.9389628629852078</v>
      </c>
      <c r="H17" s="2">
        <f t="shared" si="10"/>
        <v>-0.85365104819389659</v>
      </c>
      <c r="I17" s="2">
        <f t="shared" si="11"/>
        <v>0.97975777466437386</v>
      </c>
      <c r="J17" s="2">
        <f t="shared" si="12"/>
        <v>2.0242225335626064E-2</v>
      </c>
      <c r="K17" s="2">
        <f t="shared" si="13"/>
        <v>0.14082782981033187</v>
      </c>
      <c r="L17" s="2"/>
      <c r="M17" s="2"/>
      <c r="N17" s="2"/>
      <c r="O17" s="2"/>
      <c r="P17" s="2">
        <f t="shared" si="26"/>
        <v>0.57702881324932176</v>
      </c>
      <c r="Q17" s="2">
        <f t="shared" si="27"/>
        <v>76.911595289008417</v>
      </c>
      <c r="R17" s="2">
        <f t="shared" si="26"/>
        <v>2.7499348089427347</v>
      </c>
      <c r="S17" s="2">
        <f t="shared" si="26"/>
        <v>-1.7388294100015604</v>
      </c>
      <c r="T17" s="2"/>
      <c r="U17" s="2" t="s">
        <v>39</v>
      </c>
      <c r="V17" s="6">
        <v>6</v>
      </c>
      <c r="W17" s="6">
        <f t="shared" si="17"/>
        <v>14.296510239948439</v>
      </c>
      <c r="X17" s="6">
        <f t="shared" si="18"/>
        <v>-1.655804178563087</v>
      </c>
      <c r="Y17" s="6">
        <f t="shared" si="19"/>
        <v>-0.29719270128828257</v>
      </c>
      <c r="Z17" s="2">
        <f t="shared" si="20"/>
        <v>114.89350723258234</v>
      </c>
      <c r="AA17" s="7">
        <f t="shared" si="21"/>
        <v>6</v>
      </c>
      <c r="AB17" s="7">
        <f>AE17</f>
        <v>127.2370205926794</v>
      </c>
      <c r="AC17" s="6"/>
      <c r="AD17" s="6"/>
      <c r="AE17" s="9">
        <f t="shared" si="5"/>
        <v>127.2370205926794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19.991999999999997</v>
      </c>
      <c r="E18" s="2">
        <f t="shared" si="7"/>
        <v>0.90965141496379631</v>
      </c>
      <c r="F18" s="2">
        <f t="shared" si="8"/>
        <v>0.41537248735847115</v>
      </c>
      <c r="G18" s="2">
        <f t="shared" si="9"/>
        <v>6.3675599047465745</v>
      </c>
      <c r="H18" s="2">
        <f t="shared" si="10"/>
        <v>2.9076074115092982</v>
      </c>
      <c r="I18" s="2">
        <f t="shared" si="11"/>
        <v>0.82746569674563675</v>
      </c>
      <c r="J18" s="2">
        <f t="shared" si="12"/>
        <v>0.17253430325436328</v>
      </c>
      <c r="K18" s="2">
        <f t="shared" si="13"/>
        <v>0.37784417086266486</v>
      </c>
      <c r="L18" s="2"/>
      <c r="M18" s="2"/>
      <c r="N18" s="2"/>
      <c r="O18" s="2"/>
      <c r="P18" s="2">
        <f t="shared" si="26"/>
        <v>-0.50001855487860503</v>
      </c>
      <c r="Q18" s="2">
        <f t="shared" si="27"/>
        <v>-60.269062461595624</v>
      </c>
      <c r="R18" s="2">
        <f t="shared" si="26"/>
        <v>-1.7388294100015604</v>
      </c>
      <c r="S18" s="2">
        <f t="shared" si="26"/>
        <v>2.2500651910572649</v>
      </c>
      <c r="T18" s="2"/>
      <c r="U18" s="2" t="s">
        <v>39</v>
      </c>
      <c r="V18" s="6">
        <v>7</v>
      </c>
      <c r="W18" s="6">
        <f t="shared" si="17"/>
        <v>16.679261946606513</v>
      </c>
      <c r="X18" s="6">
        <f t="shared" si="18"/>
        <v>1.5216844913986762</v>
      </c>
      <c r="Y18" s="6">
        <f t="shared" si="19"/>
        <v>1.0122633864745223</v>
      </c>
      <c r="Z18" s="2">
        <f>$T$13</f>
        <v>114.89350723258234</v>
      </c>
      <c r="AA18" s="7">
        <f t="shared" si="21"/>
        <v>7</v>
      </c>
      <c r="AB18" s="7">
        <f t="shared" ref="AB18:AB21" si="28">AE18</f>
        <v>134.10671705706204</v>
      </c>
      <c r="AC18" s="6"/>
      <c r="AD18" s="6"/>
      <c r="AE18" s="9">
        <f t="shared" si="5"/>
        <v>134.10671705706204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22.847999999999999</v>
      </c>
      <c r="E19" s="2">
        <f t="shared" si="7"/>
        <v>-0.75578456146159578</v>
      </c>
      <c r="F19" s="2">
        <f t="shared" si="8"/>
        <v>-0.65482035449144627</v>
      </c>
      <c r="G19" s="2">
        <f t="shared" si="9"/>
        <v>-6.0462764916927663</v>
      </c>
      <c r="H19" s="2">
        <f t="shared" si="10"/>
        <v>-5.2385628359315701</v>
      </c>
      <c r="I19" s="2">
        <f t="shared" si="11"/>
        <v>0.5712103033436966</v>
      </c>
      <c r="J19" s="2">
        <f t="shared" si="12"/>
        <v>0.42878969665630334</v>
      </c>
      <c r="K19" s="2">
        <f t="shared" si="13"/>
        <v>0.49490311445544438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19.062013653264586</v>
      </c>
      <c r="X19" s="6">
        <f t="shared" si="18"/>
        <v>-1.2642927027826718</v>
      </c>
      <c r="Y19" s="6">
        <f t="shared" si="19"/>
        <v>-1.8237693766941723</v>
      </c>
      <c r="Z19" s="2">
        <f t="shared" si="20"/>
        <v>114.89350723258234</v>
      </c>
      <c r="AA19" s="7">
        <f t="shared" si="21"/>
        <v>8</v>
      </c>
      <c r="AB19" s="7">
        <f t="shared" si="28"/>
        <v>130.86745880637008</v>
      </c>
      <c r="AC19" s="6"/>
      <c r="AD19" s="6"/>
      <c r="AE19" s="9">
        <f t="shared" si="5"/>
        <v>130.86745880637008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25.704000000000001</v>
      </c>
      <c r="E20" s="2">
        <f t="shared" si="7"/>
        <v>0.5406913816988137</v>
      </c>
      <c r="F20" s="2">
        <f t="shared" si="8"/>
        <v>0.84122103501792422</v>
      </c>
      <c r="G20" s="2">
        <f t="shared" si="9"/>
        <v>4.8662224352893233</v>
      </c>
      <c r="H20" s="2">
        <f t="shared" si="10"/>
        <v>7.5709893151613183</v>
      </c>
      <c r="I20" s="2">
        <f t="shared" si="11"/>
        <v>0.29234717024337226</v>
      </c>
      <c r="J20" s="2">
        <f t="shared" si="12"/>
        <v>0.70765282975662769</v>
      </c>
      <c r="K20" s="2">
        <f t="shared" si="13"/>
        <v>0.45484096373794758</v>
      </c>
      <c r="L20" s="2"/>
      <c r="M20" s="2"/>
      <c r="N20" s="2"/>
      <c r="O20" s="2"/>
      <c r="P20" s="2"/>
      <c r="Q20" s="2"/>
      <c r="R20" s="2"/>
      <c r="S20" s="2">
        <f>MDETERM(P15:S18)</f>
        <v>240.50415807003688</v>
      </c>
      <c r="T20" s="8">
        <f>S20/T6</f>
        <v>2.3827517066580732</v>
      </c>
      <c r="U20" s="2" t="s">
        <v>39</v>
      </c>
      <c r="V20" s="6">
        <v>9</v>
      </c>
      <c r="W20" s="6">
        <f t="shared" si="17"/>
        <v>21.444765359922659</v>
      </c>
      <c r="X20" s="6">
        <f t="shared" si="18"/>
        <v>0.90448019607241781</v>
      </c>
      <c r="Y20" s="6">
        <f t="shared" si="19"/>
        <v>2.6357875044586678</v>
      </c>
      <c r="Z20" s="2">
        <f t="shared" si="20"/>
        <v>114.89350723258234</v>
      </c>
      <c r="AA20" s="7">
        <f t="shared" si="21"/>
        <v>9</v>
      </c>
      <c r="AB20" s="7">
        <f t="shared" si="28"/>
        <v>139.87854029303608</v>
      </c>
      <c r="AC20" s="6"/>
      <c r="AD20" s="6"/>
      <c r="AE20" s="9">
        <f t="shared" si="5"/>
        <v>139.87854029303608</v>
      </c>
      <c r="AF20" s="6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28.56</v>
      </c>
      <c r="E21" s="2">
        <f t="shared" si="7"/>
        <v>-0.28179663647647979</v>
      </c>
      <c r="F21" s="2">
        <f t="shared" si="8"/>
        <v>-0.95947415581168349</v>
      </c>
      <c r="G21" s="2">
        <f t="shared" si="9"/>
        <v>-2.8179663647647981</v>
      </c>
      <c r="H21" s="2">
        <f t="shared" si="10"/>
        <v>-9.5947415581168354</v>
      </c>
      <c r="I21" s="2">
        <f t="shared" si="11"/>
        <v>7.9409344329457301E-2</v>
      </c>
      <c r="J21" s="2">
        <f t="shared" si="12"/>
        <v>0.92059065567054266</v>
      </c>
      <c r="K21" s="2">
        <f t="shared" si="13"/>
        <v>0.27037658989384228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23.827517066580732</v>
      </c>
      <c r="X21" s="6">
        <f t="shared" si="18"/>
        <v>-0.4713954866674242</v>
      </c>
      <c r="Y21" s="6">
        <f t="shared" si="19"/>
        <v>-3.3403428342912389</v>
      </c>
      <c r="Z21" s="2">
        <f t="shared" si="20"/>
        <v>114.89350723258234</v>
      </c>
      <c r="AA21" s="7">
        <f t="shared" si="21"/>
        <v>10</v>
      </c>
      <c r="AB21" s="7">
        <f t="shared" si="28"/>
        <v>134.90928597820439</v>
      </c>
      <c r="AC21" s="6"/>
      <c r="AD21" s="6"/>
      <c r="AE21" s="9">
        <f t="shared" si="5"/>
        <v>134.90928597820439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611</v>
      </c>
      <c r="S22" s="2">
        <f t="shared" si="29"/>
        <v>-0.50001855487860503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1859</v>
      </c>
      <c r="S23" s="2">
        <f t="shared" si="30"/>
        <v>-0.29158317766442943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 t="s">
        <v>39</v>
      </c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0.57702881324932176</v>
      </c>
      <c r="Q24" s="2">
        <f t="shared" si="30"/>
        <v>2.7782762033636321</v>
      </c>
      <c r="R24" s="2">
        <f t="shared" si="31"/>
        <v>76.911595289008417</v>
      </c>
      <c r="S24" s="2">
        <f t="shared" si="30"/>
        <v>-1.7388294100015604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 t="s">
        <v>39</v>
      </c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-0.50001855487860503</v>
      </c>
      <c r="Q25" s="2">
        <f t="shared" si="30"/>
        <v>-0.29158317766442943</v>
      </c>
      <c r="R25" s="2">
        <f t="shared" si="31"/>
        <v>-60.269062461595624</v>
      </c>
      <c r="S25" s="2">
        <f t="shared" si="30"/>
        <v>2.2500651910572649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168.84702579197841</v>
      </c>
      <c r="T27" s="8">
        <f>S27/T6</f>
        <v>1.6728215516041807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0.57702881324932176</v>
      </c>
      <c r="S29" s="2">
        <f>T1</f>
        <v>611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2.7782762033636321</v>
      </c>
      <c r="S30" s="2">
        <f t="shared" ref="S30:S32" si="34">T2</f>
        <v>1859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0.57702881324932176</v>
      </c>
      <c r="Q31" s="2">
        <f t="shared" si="33"/>
        <v>2.7782762033636321</v>
      </c>
      <c r="R31" s="2">
        <f t="shared" si="33"/>
        <v>2.7499348089427347</v>
      </c>
      <c r="S31" s="2">
        <f t="shared" si="34"/>
        <v>76.911595289008417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-0.50001855487860503</v>
      </c>
      <c r="Q32" s="2">
        <f t="shared" si="33"/>
        <v>-0.29158317766442943</v>
      </c>
      <c r="R32" s="2">
        <f t="shared" si="33"/>
        <v>-1.7388294100015604</v>
      </c>
      <c r="S32" s="2">
        <f t="shared" si="34"/>
        <v>-60.269062461595624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35.139984169383084</v>
      </c>
      <c r="T34" s="8">
        <f>S34/T6</f>
        <v>0.34814307546047646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23</v>
      </c>
      <c r="P1" s="2">
        <f>M2</f>
        <v>35</v>
      </c>
      <c r="Q1" s="2">
        <f>A9</f>
        <v>630</v>
      </c>
      <c r="R1" s="2">
        <f ca="1">E9</f>
        <v>7.1735353122167114</v>
      </c>
      <c r="S1" s="2">
        <f ca="1">F9</f>
        <v>-1.490763828517442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121.91580608257205</v>
      </c>
      <c r="S2" s="2">
        <f ca="1">H9</f>
        <v>-61.51772683212856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7.1735353122167114</v>
      </c>
      <c r="Q3" s="2">
        <f ca="1">G9</f>
        <v>121.91580608257205</v>
      </c>
      <c r="R3" s="2">
        <f ca="1">I9</f>
        <v>17.268506545056027</v>
      </c>
      <c r="S3" s="2">
        <f ca="1">K9</f>
        <v>0.10055812541694273</v>
      </c>
      <c r="T3" s="2">
        <f ca="1">M9</f>
        <v>8173.0452333463836</v>
      </c>
      <c r="U3" s="2" t="s">
        <v>39</v>
      </c>
      <c r="V3" s="2"/>
      <c r="W3" s="2" t="s">
        <v>39</v>
      </c>
      <c r="X3" s="2">
        <f ca="1">AE8</f>
        <v>1005.1186186862174</v>
      </c>
      <c r="Y3" s="2">
        <f ca="1">AC10</f>
        <v>12.197378756007451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0.2731826086956522</v>
      </c>
      <c r="P4" s="6">
        <f ca="1">F9</f>
        <v>-1.490763828517442</v>
      </c>
      <c r="Q4" s="2">
        <f ca="1">H9</f>
        <v>-61.51772683212856</v>
      </c>
      <c r="R4" s="2">
        <f ca="1">K9</f>
        <v>0.10055812541694273</v>
      </c>
      <c r="S4" s="2">
        <f ca="1">J9</f>
        <v>17.731493454943973</v>
      </c>
      <c r="T4" s="2">
        <f ca="1">N9</f>
        <v>-1659.5266037031492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34165634.152599163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7.1735353122167114</v>
      </c>
      <c r="S8" s="2">
        <f t="shared" ca="1" si="0"/>
        <v>-1.490763828517442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-148.99064283644623</v>
      </c>
      <c r="AE8" s="2">
        <f ca="1">AE47</f>
        <v>1005.1186186862174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7.1735353122167114</v>
      </c>
      <c r="F9">
        <f t="shared" ca="1" si="1"/>
        <v>-1.490763828517442</v>
      </c>
      <c r="G9">
        <f t="shared" ca="1" si="1"/>
        <v>121.91580608257205</v>
      </c>
      <c r="H9">
        <f t="shared" ca="1" si="1"/>
        <v>-61.51772683212856</v>
      </c>
      <c r="I9">
        <f t="shared" ca="1" si="1"/>
        <v>17.268506545056027</v>
      </c>
      <c r="J9">
        <f t="shared" ca="1" si="1"/>
        <v>17.731493454943973</v>
      </c>
      <c r="K9">
        <f t="shared" ca="1" si="1"/>
        <v>0.10055812541694273</v>
      </c>
      <c r="L9">
        <f t="shared" si="1"/>
        <v>731047</v>
      </c>
      <c r="M9">
        <f t="shared" ca="1" si="1"/>
        <v>8173.0452333463836</v>
      </c>
      <c r="N9">
        <f t="shared" ca="1" si="1"/>
        <v>-1659.5266037031492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121.91580608257205</v>
      </c>
      <c r="S9" s="2">
        <f t="shared" ca="1" si="0"/>
        <v>-61.51772683212856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8173.0452333463836</v>
      </c>
      <c r="Q10" s="2">
        <f t="shared" ca="1" si="0"/>
        <v>121.91580608257205</v>
      </c>
      <c r="R10" s="2">
        <f t="shared" ca="1" si="0"/>
        <v>17.268506545056027</v>
      </c>
      <c r="S10" s="2">
        <f t="shared" ca="1" si="0"/>
        <v>0.10055812541694273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12.197378756007451</v>
      </c>
      <c r="AD10" s="2">
        <f ca="1">SUM(AD12:AD46)</f>
        <v>182250.65943393979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-1659.5266037031492</v>
      </c>
      <c r="Q11" s="2">
        <f t="shared" ca="1" si="0"/>
        <v>-61.51772683212856</v>
      </c>
      <c r="R11" s="2">
        <f t="shared" ca="1" si="0"/>
        <v>0.10055812541694273</v>
      </c>
      <c r="S11" s="2">
        <f t="shared" ca="1" si="0"/>
        <v>17.731493454943973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0.2731826086956522</v>
      </c>
      <c r="E12" s="2">
        <f ca="1">SIN(D12)</f>
        <v>0.26979738628613342</v>
      </c>
      <c r="F12" s="2">
        <f ca="1">COS(D12)</f>
        <v>0.96291711499649379</v>
      </c>
      <c r="G12" s="2">
        <f ca="1">A12*E12</f>
        <v>0.26979738628613342</v>
      </c>
      <c r="H12" s="2">
        <f ca="1">A12*F12</f>
        <v>0.96291711499649379</v>
      </c>
      <c r="I12" s="2">
        <f ca="1">E12*E12</f>
        <v>7.27906296468291E-2</v>
      </c>
      <c r="J12" s="2">
        <f ca="1">F12*F12</f>
        <v>0.92720937035317086</v>
      </c>
      <c r="K12" s="2">
        <f ca="1">E12*F12</f>
        <v>0.25979252083623822</v>
      </c>
      <c r="L12" s="2">
        <f>A12*B12</f>
        <v>1131</v>
      </c>
      <c r="M12" s="2">
        <f ca="1">B12*E12</f>
        <v>305.14084388961692</v>
      </c>
      <c r="N12" s="2">
        <f ca="1">B12*F12</f>
        <v>1089.0592570610345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0.61186323638778262</v>
      </c>
      <c r="X12" s="2">
        <f ca="1">$T$27*E12</f>
        <v>-2.1383164911849235</v>
      </c>
      <c r="Y12" s="2">
        <f ca="1">$T$34*H12</f>
        <v>4.8994978493066625</v>
      </c>
      <c r="Z12" s="2">
        <f ca="1">$T$13</f>
        <v>1147.9418938651836</v>
      </c>
      <c r="AA12">
        <f>V12</f>
        <v>1</v>
      </c>
      <c r="AB12">
        <f ca="1">AE12-$AB$1</f>
        <v>1151.3149384596932</v>
      </c>
      <c r="AC12" s="2">
        <f>B12</f>
        <v>1131</v>
      </c>
      <c r="AD12" s="2">
        <f ca="1">(AB12-AC12)^2</f>
        <v>412.69672462112055</v>
      </c>
      <c r="AE12" s="2">
        <f t="shared" ref="AE12:AE47" ca="1" si="4">SUM(W12:Z12)</f>
        <v>1151.3149384596932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0.54636521739130439</v>
      </c>
      <c r="E13" s="2">
        <f t="shared" ref="E13:E47" ca="1" si="6">SIN(D13)</f>
        <v>0.51958504167247643</v>
      </c>
      <c r="F13" s="2">
        <f t="shared" ref="F13:F47" ca="1" si="7">COS(D13)</f>
        <v>0.85441874070634183</v>
      </c>
      <c r="G13" s="2">
        <f t="shared" ref="G13:G47" ca="1" si="8">A13*E13</f>
        <v>1.0391700833449529</v>
      </c>
      <c r="H13" s="2">
        <f t="shared" ref="H13:H47" ca="1" si="9">A13*F13</f>
        <v>1.7088374814126837</v>
      </c>
      <c r="I13" s="2">
        <f t="shared" ref="I13:J46" ca="1" si="10">E13*E13</f>
        <v>0.26996861552978907</v>
      </c>
      <c r="J13" s="2">
        <f t="shared" ca="1" si="10"/>
        <v>0.73003138447021099</v>
      </c>
      <c r="K13" s="2">
        <f t="shared" ref="K13:K47" ca="1" si="11">E13*F13</f>
        <v>0.44394319699564944</v>
      </c>
      <c r="L13" s="2">
        <f t="shared" ref="L13:L47" si="12">A13*B13</f>
        <v>2284</v>
      </c>
      <c r="M13" s="2">
        <f t="shared" ref="M13:M47" ca="1" si="13">B13*E13</f>
        <v>593.3661175899681</v>
      </c>
      <c r="N13" s="2">
        <f t="shared" ref="N13:N47" ca="1" si="14">B13*F13</f>
        <v>975.74620188664233</v>
      </c>
      <c r="O13" s="2"/>
      <c r="P13" s="2"/>
      <c r="Q13" s="2"/>
      <c r="R13" s="2"/>
      <c r="S13" s="2">
        <f ca="1">MDETERM(P8:S11)</f>
        <v>39220162774.239677</v>
      </c>
      <c r="T13" s="8">
        <f ca="1">S13/T6</f>
        <v>1147.9418938651836</v>
      </c>
      <c r="U13" s="2" t="s">
        <v>39</v>
      </c>
      <c r="V13" s="2">
        <v>2</v>
      </c>
      <c r="W13" s="2">
        <f t="shared" ref="W13:W47" ca="1" si="15">$T$20*V13</f>
        <v>1.2237264727755652</v>
      </c>
      <c r="X13" s="2">
        <f t="shared" ref="X13:X47" ca="1" si="16">$T$27*E13</f>
        <v>-4.1180430932824246</v>
      </c>
      <c r="Y13" s="2">
        <f t="shared" ref="Y13:Y47" ca="1" si="17">$T$34*H13</f>
        <v>8.6948766769261798</v>
      </c>
      <c r="Z13" s="2">
        <f t="shared" ref="Z13:Z47" ca="1" si="18">$T$13</f>
        <v>1147.9418938651836</v>
      </c>
      <c r="AA13">
        <f t="shared" ref="AA13:AA46" si="19">V13</f>
        <v>2</v>
      </c>
      <c r="AB13">
        <f t="shared" ref="AB13:AB46" ca="1" si="20">AE13-$AB$1</f>
        <v>1153.7424539216029</v>
      </c>
      <c r="AC13" s="2">
        <f t="shared" ref="AC13:AC46" si="21">B13</f>
        <v>1142</v>
      </c>
      <c r="AD13" s="2">
        <f t="shared" ref="AD13:AD46" ca="1" si="22">(AB13-AC13)^2</f>
        <v>137.8852241009667</v>
      </c>
      <c r="AE13" s="2">
        <f t="shared" ca="1" si="4"/>
        <v>1153.7424539216029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0.81954782608695664</v>
      </c>
      <c r="E14" s="2">
        <f t="shared" ca="1" si="6"/>
        <v>0.7308372723590546</v>
      </c>
      <c r="F14" s="2">
        <f t="shared" ca="1" si="7"/>
        <v>0.68255174260328211</v>
      </c>
      <c r="G14" s="2">
        <f t="shared" ca="1" si="8"/>
        <v>2.1925118170771638</v>
      </c>
      <c r="H14" s="2">
        <f t="shared" ca="1" si="9"/>
        <v>2.0476552278098463</v>
      </c>
      <c r="I14" s="2">
        <f t="shared" ca="1" si="10"/>
        <v>0.53412311866922291</v>
      </c>
      <c r="J14" s="2">
        <f t="shared" ca="1" si="10"/>
        <v>0.46587688133077709</v>
      </c>
      <c r="K14" s="2">
        <f t="shared" ca="1" si="11"/>
        <v>0.4988342538081022</v>
      </c>
      <c r="L14" s="2">
        <f t="shared" si="12"/>
        <v>3432</v>
      </c>
      <c r="M14" s="2">
        <f t="shared" ca="1" si="13"/>
        <v>836.07783957875847</v>
      </c>
      <c r="N14" s="2">
        <f t="shared" ca="1" si="14"/>
        <v>780.83919353815475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1.8355897091633477</v>
      </c>
      <c r="X14" s="2">
        <f t="shared" ca="1" si="16"/>
        <v>-5.792351858444575</v>
      </c>
      <c r="Y14" s="2">
        <f t="shared" ca="1" si="17"/>
        <v>10.418843147068184</v>
      </c>
      <c r="Z14" s="2">
        <f t="shared" ca="1" si="18"/>
        <v>1147.9418938651836</v>
      </c>
      <c r="AA14">
        <f t="shared" si="19"/>
        <v>3</v>
      </c>
      <c r="AB14">
        <f t="shared" ca="1" si="20"/>
        <v>1154.4039748629705</v>
      </c>
      <c r="AC14" s="2">
        <f t="shared" si="21"/>
        <v>1144</v>
      </c>
      <c r="AD14" s="2">
        <f t="shared" ca="1" si="22"/>
        <v>108.24269294932145</v>
      </c>
      <c r="AE14" s="2">
        <f t="shared" ca="1" si="4"/>
        <v>1154.4039748629705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1.0927304347826088</v>
      </c>
      <c r="E15" s="2">
        <f t="shared" ca="1" si="6"/>
        <v>0.88788639399129887</v>
      </c>
      <c r="F15" s="2">
        <f t="shared" ca="1" si="7"/>
        <v>0.46006276894042192</v>
      </c>
      <c r="G15" s="2">
        <f t="shared" ca="1" si="8"/>
        <v>3.5515455759651955</v>
      </c>
      <c r="H15" s="2">
        <f t="shared" ca="1" si="9"/>
        <v>1.8402510757616877</v>
      </c>
      <c r="I15" s="2">
        <f t="shared" ca="1" si="10"/>
        <v>0.78834224863487201</v>
      </c>
      <c r="J15" s="2">
        <f t="shared" ca="1" si="10"/>
        <v>0.21165775136512804</v>
      </c>
      <c r="K15" s="2">
        <f t="shared" ca="1" si="11"/>
        <v>0.40848347292416337</v>
      </c>
      <c r="L15" s="2">
        <f t="shared" si="12"/>
        <v>4596</v>
      </c>
      <c r="M15" s="2">
        <f t="shared" ca="1" si="13"/>
        <v>1020.1814666960024</v>
      </c>
      <c r="N15" s="2">
        <f t="shared" ca="1" si="14"/>
        <v>528.61212151254483</v>
      </c>
      <c r="O15" s="2"/>
      <c r="P15" s="2">
        <f>P1</f>
        <v>35</v>
      </c>
      <c r="Q15" s="2">
        <f>T1</f>
        <v>40499</v>
      </c>
      <c r="R15" s="2">
        <f t="shared" ref="R15:S15" ca="1" si="23">R1</f>
        <v>7.1735353122167114</v>
      </c>
      <c r="S15" s="2">
        <f t="shared" ca="1" si="23"/>
        <v>-1.490763828517442</v>
      </c>
      <c r="T15" s="2"/>
      <c r="U15" s="2" t="s">
        <v>39</v>
      </c>
      <c r="V15" s="2">
        <v>4</v>
      </c>
      <c r="W15" s="2">
        <f t="shared" ca="1" si="15"/>
        <v>2.4474529455511305</v>
      </c>
      <c r="X15" s="2">
        <f t="shared" ca="1" si="16"/>
        <v>-7.0370663878736357</v>
      </c>
      <c r="Y15" s="2">
        <f t="shared" ca="1" si="17"/>
        <v>9.363533005550007</v>
      </c>
      <c r="Z15" s="2">
        <f t="shared" ca="1" si="18"/>
        <v>1147.9418938651836</v>
      </c>
      <c r="AA15">
        <f t="shared" si="19"/>
        <v>4</v>
      </c>
      <c r="AB15">
        <f t="shared" ca="1" si="20"/>
        <v>1152.7158134284111</v>
      </c>
      <c r="AC15" s="2">
        <f t="shared" si="21"/>
        <v>1149</v>
      </c>
      <c r="AD15" s="2">
        <f t="shared" ca="1" si="22"/>
        <v>13.807269434760538</v>
      </c>
      <c r="AE15" s="2">
        <f t="shared" ca="1" si="4"/>
        <v>1152.7158134284111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1.3659130434782609</v>
      </c>
      <c r="E16" s="2">
        <f t="shared" ca="1" si="6"/>
        <v>0.97908473753442882</v>
      </c>
      <c r="F16" s="2">
        <f t="shared" ca="1" si="7"/>
        <v>0.20345288576753717</v>
      </c>
      <c r="G16" s="2">
        <f t="shared" ca="1" si="8"/>
        <v>4.8954236876721442</v>
      </c>
      <c r="H16" s="2">
        <f t="shared" ca="1" si="9"/>
        <v>1.0172644288376858</v>
      </c>
      <c r="I16" s="2">
        <f t="shared" ca="1" si="10"/>
        <v>0.95860692327286134</v>
      </c>
      <c r="J16" s="2">
        <f t="shared" ca="1" si="10"/>
        <v>4.1393076727138531E-2</v>
      </c>
      <c r="K16" s="2">
        <f t="shared" ca="1" si="11"/>
        <v>0.19919761526233126</v>
      </c>
      <c r="L16" s="2">
        <f t="shared" si="12"/>
        <v>5705</v>
      </c>
      <c r="M16" s="2">
        <f t="shared" ca="1" si="13"/>
        <v>1117.1356855267834</v>
      </c>
      <c r="N16" s="2">
        <f t="shared" ca="1" si="14"/>
        <v>232.13974266075991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121.91580608257205</v>
      </c>
      <c r="S16" s="2">
        <f t="shared" ca="1" si="24"/>
        <v>-61.51772683212856</v>
      </c>
      <c r="T16" s="2"/>
      <c r="U16" s="2" t="s">
        <v>39</v>
      </c>
      <c r="V16" s="2">
        <v>5</v>
      </c>
      <c r="W16" s="2">
        <f t="shared" ca="1" si="15"/>
        <v>3.0593161819389132</v>
      </c>
      <c r="X16" s="2">
        <f t="shared" ca="1" si="16"/>
        <v>-7.7598714700555806</v>
      </c>
      <c r="Y16" s="2">
        <f t="shared" ca="1" si="17"/>
        <v>5.1760268912496796</v>
      </c>
      <c r="Z16" s="2">
        <f t="shared" ca="1" si="18"/>
        <v>1147.9418938651836</v>
      </c>
      <c r="AA16">
        <f t="shared" si="19"/>
        <v>5</v>
      </c>
      <c r="AB16">
        <f t="shared" ca="1" si="20"/>
        <v>1148.4173654683166</v>
      </c>
      <c r="AC16" s="2">
        <f t="shared" si="21"/>
        <v>1141</v>
      </c>
      <c r="AD16" s="2">
        <f t="shared" ca="1" si="22"/>
        <v>55.017310490575163</v>
      </c>
      <c r="AE16" s="2">
        <f t="shared" ca="1" si="4"/>
        <v>1148.4173654683166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1.6390956521739133</v>
      </c>
      <c r="E17" s="2">
        <f t="shared" ca="1" si="6"/>
        <v>0.9976685076162044</v>
      </c>
      <c r="F17" s="2">
        <f t="shared" ca="1" si="7"/>
        <v>-6.8246237338445898E-2</v>
      </c>
      <c r="G17" s="2">
        <f t="shared" ca="1" si="8"/>
        <v>5.9860110456972269</v>
      </c>
      <c r="H17" s="2">
        <f t="shared" ca="1" si="9"/>
        <v>-0.40947742403067539</v>
      </c>
      <c r="I17" s="2">
        <f t="shared" ca="1" si="10"/>
        <v>0.99534245108914454</v>
      </c>
      <c r="J17" s="2">
        <f t="shared" ca="1" si="10"/>
        <v>4.6575489108554866E-3</v>
      </c>
      <c r="K17" s="2">
        <f t="shared" ca="1" si="11"/>
        <v>-6.8087121755868604E-2</v>
      </c>
      <c r="L17" s="2">
        <f t="shared" si="12"/>
        <v>6888</v>
      </c>
      <c r="M17" s="2">
        <f t="shared" ca="1" si="13"/>
        <v>1145.3234467434027</v>
      </c>
      <c r="N17" s="2">
        <f t="shared" ca="1" si="14"/>
        <v>-78.346680464535893</v>
      </c>
      <c r="O17" s="2"/>
      <c r="P17" s="2">
        <f t="shared" ca="1" si="24"/>
        <v>7.1735353122167114</v>
      </c>
      <c r="Q17" s="2">
        <f t="shared" ca="1" si="25"/>
        <v>8173.0452333463836</v>
      </c>
      <c r="R17" s="2">
        <f t="shared" ca="1" si="24"/>
        <v>17.268506545056027</v>
      </c>
      <c r="S17" s="2">
        <f t="shared" ca="1" si="24"/>
        <v>0.10055812541694273</v>
      </c>
      <c r="T17" s="2"/>
      <c r="U17" s="2" t="s">
        <v>39</v>
      </c>
      <c r="V17" s="2">
        <v>6</v>
      </c>
      <c r="W17" s="2">
        <f t="shared" ca="1" si="15"/>
        <v>3.6711794183266955</v>
      </c>
      <c r="X17" s="2">
        <f t="shared" ca="1" si="16"/>
        <v>-7.9071597095054091</v>
      </c>
      <c r="Y17" s="2">
        <f t="shared" ca="1" si="17"/>
        <v>-2.0834957932856262</v>
      </c>
      <c r="Z17" s="2">
        <f t="shared" ca="1" si="18"/>
        <v>1147.9418938651836</v>
      </c>
      <c r="AA17">
        <f t="shared" si="19"/>
        <v>6</v>
      </c>
      <c r="AB17">
        <f t="shared" ca="1" si="20"/>
        <v>1141.6224177807192</v>
      </c>
      <c r="AC17" s="2">
        <f t="shared" si="21"/>
        <v>1148</v>
      </c>
      <c r="AD17" s="2">
        <f t="shared" ca="1" si="22"/>
        <v>40.67355496368711</v>
      </c>
      <c r="AE17" s="2">
        <f t="shared" ca="1" si="4"/>
        <v>1141.6224177807192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1.9122782608695654</v>
      </c>
      <c r="E18" s="2">
        <f t="shared" ca="1" si="6"/>
        <v>0.94225942461887724</v>
      </c>
      <c r="F18" s="2">
        <f t="shared" ca="1" si="7"/>
        <v>-0.33488382570214159</v>
      </c>
      <c r="G18" s="2">
        <f t="shared" ca="1" si="8"/>
        <v>6.595815972332141</v>
      </c>
      <c r="H18" s="2">
        <f t="shared" ca="1" si="9"/>
        <v>-2.3441867799149909</v>
      </c>
      <c r="I18" s="2">
        <f t="shared" ca="1" si="10"/>
        <v>0.88785282328309756</v>
      </c>
      <c r="J18" s="2">
        <f t="shared" ca="1" si="10"/>
        <v>0.11214717671690234</v>
      </c>
      <c r="K18" s="2">
        <f t="shared" ca="1" si="11"/>
        <v>-0.31554744092026832</v>
      </c>
      <c r="L18" s="2">
        <f t="shared" si="12"/>
        <v>7973</v>
      </c>
      <c r="M18" s="2">
        <f t="shared" ca="1" si="13"/>
        <v>1073.2334846409012</v>
      </c>
      <c r="N18" s="2">
        <f t="shared" ca="1" si="14"/>
        <v>-381.43267747473925</v>
      </c>
      <c r="O18" s="2"/>
      <c r="P18" s="2">
        <f t="shared" ca="1" si="24"/>
        <v>-1.490763828517442</v>
      </c>
      <c r="Q18" s="2">
        <f t="shared" ca="1" si="25"/>
        <v>-1659.5266037031492</v>
      </c>
      <c r="R18" s="2">
        <f t="shared" ca="1" si="24"/>
        <v>0.10055812541694273</v>
      </c>
      <c r="S18" s="2">
        <f t="shared" ca="1" si="24"/>
        <v>17.731493454943973</v>
      </c>
      <c r="T18" s="2"/>
      <c r="U18" s="2" t="s">
        <v>39</v>
      </c>
      <c r="V18" s="2">
        <v>7</v>
      </c>
      <c r="W18" s="2">
        <f t="shared" ca="1" si="15"/>
        <v>4.2830426547144782</v>
      </c>
      <c r="X18" s="2">
        <f t="shared" ca="1" si="16"/>
        <v>-7.4680073605313435</v>
      </c>
      <c r="Y18" s="2">
        <f t="shared" ca="1" si="17"/>
        <v>-11.927649750631371</v>
      </c>
      <c r="Z18" s="2">
        <f t="shared" ca="1" si="18"/>
        <v>1147.9418938651836</v>
      </c>
      <c r="AA18">
        <f t="shared" si="19"/>
        <v>7</v>
      </c>
      <c r="AB18">
        <f t="shared" ca="1" si="20"/>
        <v>1132.8292794087354</v>
      </c>
      <c r="AC18" s="2">
        <f t="shared" si="21"/>
        <v>1139</v>
      </c>
      <c r="AD18" s="2">
        <f t="shared" ca="1" si="22"/>
        <v>38.077792615457255</v>
      </c>
      <c r="AE18" s="2">
        <f t="shared" ca="1" si="4"/>
        <v>1132.8292794087354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2.1854608695652176</v>
      </c>
      <c r="E19" s="2">
        <f t="shared" ca="1" si="6"/>
        <v>0.81696694584832674</v>
      </c>
      <c r="F19" s="2">
        <f t="shared" ca="1" si="7"/>
        <v>-0.57668449726974391</v>
      </c>
      <c r="G19" s="2">
        <f t="shared" ca="1" si="8"/>
        <v>6.5357355667866139</v>
      </c>
      <c r="H19" s="2">
        <f t="shared" ca="1" si="9"/>
        <v>-4.6134759781579513</v>
      </c>
      <c r="I19" s="2">
        <f t="shared" ca="1" si="10"/>
        <v>0.66743499060874278</v>
      </c>
      <c r="J19" s="2">
        <f t="shared" ca="1" si="10"/>
        <v>0.33256500939125727</v>
      </c>
      <c r="K19" s="2">
        <f t="shared" ca="1" si="11"/>
        <v>-0.47113217245254041</v>
      </c>
      <c r="L19" s="2">
        <f t="shared" si="12"/>
        <v>9128</v>
      </c>
      <c r="M19" s="2">
        <f t="shared" ca="1" si="13"/>
        <v>932.15928521294086</v>
      </c>
      <c r="N19" s="2">
        <f t="shared" ca="1" si="14"/>
        <v>-657.99701138477781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4.8949058911022609</v>
      </c>
      <c r="X19" s="2">
        <f t="shared" ca="1" si="16"/>
        <v>-6.4749844952454358</v>
      </c>
      <c r="Y19" s="2">
        <f t="shared" ca="1" si="17"/>
        <v>-23.474206949676184</v>
      </c>
      <c r="Z19" s="2">
        <f t="shared" ca="1" si="18"/>
        <v>1147.9418938651836</v>
      </c>
      <c r="AA19">
        <f t="shared" si="19"/>
        <v>8</v>
      </c>
      <c r="AB19">
        <f t="shared" ca="1" si="20"/>
        <v>1122.8876083113641</v>
      </c>
      <c r="AC19" s="2">
        <f t="shared" si="21"/>
        <v>1141</v>
      </c>
      <c r="AD19" s="2">
        <f t="shared" ca="1" si="22"/>
        <v>328.05873268256511</v>
      </c>
      <c r="AE19" s="2">
        <f t="shared" ca="1" si="4"/>
        <v>1122.8876083113641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2.4586434782608699</v>
      </c>
      <c r="E20" s="2">
        <f t="shared" ca="1" si="6"/>
        <v>0.6310834844686577</v>
      </c>
      <c r="F20" s="2">
        <f t="shared" ca="1" si="7"/>
        <v>-0.77571491904622891</v>
      </c>
      <c r="G20" s="2">
        <f t="shared" ca="1" si="8"/>
        <v>5.679751360217919</v>
      </c>
      <c r="H20" s="2">
        <f t="shared" ca="1" si="9"/>
        <v>-6.9814342714160604</v>
      </c>
      <c r="I20" s="2">
        <f t="shared" ca="1" si="10"/>
        <v>0.39826636436910251</v>
      </c>
      <c r="J20" s="2">
        <f t="shared" ca="1" si="10"/>
        <v>0.60173363563089743</v>
      </c>
      <c r="K20" s="2">
        <f t="shared" ca="1" si="11"/>
        <v>-0.48954087406601687</v>
      </c>
      <c r="L20" s="2">
        <f t="shared" si="12"/>
        <v>10278</v>
      </c>
      <c r="M20" s="2">
        <f t="shared" ca="1" si="13"/>
        <v>720.69733926320714</v>
      </c>
      <c r="N20" s="2">
        <f t="shared" ca="1" si="14"/>
        <v>-885.86643755079342</v>
      </c>
      <c r="O20" s="2"/>
      <c r="P20" s="2"/>
      <c r="Q20" s="2"/>
      <c r="R20" s="2"/>
      <c r="S20" s="2">
        <f ca="1">MDETERM(P15:S18)</f>
        <v>20904695.485850282</v>
      </c>
      <c r="T20" s="8">
        <f ca="1">S20/T6</f>
        <v>0.61186323638778262</v>
      </c>
      <c r="U20" s="2" t="s">
        <v>39</v>
      </c>
      <c r="V20" s="2">
        <v>9</v>
      </c>
      <c r="W20" s="2">
        <f t="shared" ca="1" si="15"/>
        <v>5.5067691274900437</v>
      </c>
      <c r="X20" s="2">
        <f t="shared" ca="1" si="16"/>
        <v>-5.0017394190861824</v>
      </c>
      <c r="Y20" s="2">
        <f t="shared" ca="1" si="17"/>
        <v>-35.522810494445686</v>
      </c>
      <c r="Z20" s="2">
        <f t="shared" ca="1" si="18"/>
        <v>1147.9418938651836</v>
      </c>
      <c r="AA20">
        <f t="shared" si="19"/>
        <v>9</v>
      </c>
      <c r="AB20">
        <f t="shared" ca="1" si="20"/>
        <v>1112.9241130791418</v>
      </c>
      <c r="AC20" s="2">
        <f t="shared" si="21"/>
        <v>1142</v>
      </c>
      <c r="AD20" s="2">
        <f t="shared" ca="1" si="22"/>
        <v>845.40720023453514</v>
      </c>
      <c r="AE20" s="2">
        <f t="shared" ca="1" si="4"/>
        <v>1112.9241130791418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2.7318260869565218</v>
      </c>
      <c r="E21" s="2">
        <f t="shared" ca="1" si="6"/>
        <v>0.39839523052466258</v>
      </c>
      <c r="F21" s="2">
        <f t="shared" ca="1" si="7"/>
        <v>-0.91721384654572291</v>
      </c>
      <c r="G21" s="2">
        <f t="shared" ca="1" si="8"/>
        <v>3.9839523052466257</v>
      </c>
      <c r="H21" s="2">
        <f t="shared" ca="1" si="9"/>
        <v>-9.1721384654572287</v>
      </c>
      <c r="I21" s="2">
        <f t="shared" ca="1" si="10"/>
        <v>0.15871875970479904</v>
      </c>
      <c r="J21" s="2">
        <f t="shared" ca="1" si="10"/>
        <v>0.8412812402952009</v>
      </c>
      <c r="K21" s="2">
        <f t="shared" ca="1" si="11"/>
        <v>-0.36541362183499576</v>
      </c>
      <c r="L21" s="2">
        <f t="shared" si="12"/>
        <v>11470</v>
      </c>
      <c r="M21" s="2">
        <f t="shared" ca="1" si="13"/>
        <v>456.95932941178796</v>
      </c>
      <c r="N21" s="2">
        <f t="shared" ca="1" si="14"/>
        <v>-1052.0442819879443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6.1186323638778264</v>
      </c>
      <c r="X21" s="2">
        <f t="shared" ca="1" si="16"/>
        <v>-3.1575364875359782</v>
      </c>
      <c r="Y21" s="2">
        <f t="shared" ca="1" si="17"/>
        <v>-46.669512863746576</v>
      </c>
      <c r="Z21" s="2">
        <f t="shared" ca="1" si="18"/>
        <v>1147.9418938651836</v>
      </c>
      <c r="AA21">
        <f t="shared" si="19"/>
        <v>10</v>
      </c>
      <c r="AB21">
        <f t="shared" ca="1" si="20"/>
        <v>1104.2334768777789</v>
      </c>
      <c r="AC21" s="2">
        <f t="shared" si="21"/>
        <v>1147</v>
      </c>
      <c r="AD21" s="2">
        <f t="shared" ca="1" si="22"/>
        <v>1828.9754999634708</v>
      </c>
      <c r="AE21" s="2">
        <f t="shared" ca="1" si="4"/>
        <v>1104.2334768777789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3.0050086956521742</v>
      </c>
      <c r="E22" s="2">
        <f t="shared" ca="1" si="6"/>
        <v>0.13615968754168428</v>
      </c>
      <c r="F22" s="2">
        <f t="shared" ca="1" si="7"/>
        <v>-0.99068690285505989</v>
      </c>
      <c r="G22" s="2">
        <f t="shared" ca="1" si="8"/>
        <v>1.4977565629585272</v>
      </c>
      <c r="H22" s="2">
        <f t="shared" ca="1" si="9"/>
        <v>-10.897555931405659</v>
      </c>
      <c r="I22" s="2">
        <f t="shared" ca="1" si="10"/>
        <v>1.8539460511449096E-2</v>
      </c>
      <c r="J22" s="2">
        <f t="shared" ca="1" si="10"/>
        <v>0.98146053948855083</v>
      </c>
      <c r="K22" s="2">
        <f t="shared" ca="1" si="11"/>
        <v>-0.13489161914438388</v>
      </c>
      <c r="L22" s="2">
        <f t="shared" si="12"/>
        <v>12661</v>
      </c>
      <c r="M22" s="2">
        <f t="shared" ca="1" si="13"/>
        <v>156.71980036047862</v>
      </c>
      <c r="N22" s="2">
        <f t="shared" ca="1" si="14"/>
        <v>-1140.2806251861739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-1.490763828517442</v>
      </c>
      <c r="T22" s="2"/>
      <c r="U22" s="2" t="s">
        <v>39</v>
      </c>
      <c r="V22" s="2">
        <v>11</v>
      </c>
      <c r="W22" s="2">
        <f t="shared" ca="1" si="15"/>
        <v>6.7304956002656091</v>
      </c>
      <c r="X22" s="2">
        <f t="shared" ca="1" si="16"/>
        <v>-1.0791524310624281</v>
      </c>
      <c r="Y22" s="2">
        <f t="shared" ca="1" si="17"/>
        <v>-55.448751525011062</v>
      </c>
      <c r="Z22" s="2">
        <f t="shared" ca="1" si="18"/>
        <v>1147.9418938651836</v>
      </c>
      <c r="AA22">
        <f t="shared" si="19"/>
        <v>11</v>
      </c>
      <c r="AB22">
        <f t="shared" ca="1" si="20"/>
        <v>1098.1444855093757</v>
      </c>
      <c r="AC22" s="2">
        <f t="shared" si="21"/>
        <v>1151</v>
      </c>
      <c r="AD22" s="2">
        <f t="shared" ca="1" si="22"/>
        <v>2793.7054120685925</v>
      </c>
      <c r="AE22" s="2">
        <f t="shared" ca="1" si="4"/>
        <v>1098.1444855093757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3.2781913043478266</v>
      </c>
      <c r="E23" s="2">
        <f t="shared" ca="1" si="6"/>
        <v>-0.13617424351173721</v>
      </c>
      <c r="F23" s="2">
        <f t="shared" ca="1" si="7"/>
        <v>-0.99068490217828897</v>
      </c>
      <c r="G23" s="2">
        <f t="shared" ca="1" si="8"/>
        <v>-1.6340909221408464</v>
      </c>
      <c r="H23" s="2">
        <f t="shared" ca="1" si="9"/>
        <v>-11.888218826139468</v>
      </c>
      <c r="I23" s="2">
        <f t="shared" ca="1" si="10"/>
        <v>1.8543424595993903E-2</v>
      </c>
      <c r="J23" s="2">
        <f t="shared" ca="1" si="10"/>
        <v>0.98145657540400599</v>
      </c>
      <c r="K23" s="2">
        <f t="shared" ca="1" si="11"/>
        <v>0.13490576711262789</v>
      </c>
      <c r="L23" s="2">
        <f t="shared" si="12"/>
        <v>13944</v>
      </c>
      <c r="M23" s="2">
        <f t="shared" ca="1" si="13"/>
        <v>-158.23447096063865</v>
      </c>
      <c r="N23" s="2">
        <f t="shared" ca="1" si="14"/>
        <v>-1151.1758563311719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-61.51772683212856</v>
      </c>
      <c r="T23" s="2"/>
      <c r="U23" s="2" t="s">
        <v>39</v>
      </c>
      <c r="V23" s="2">
        <v>12</v>
      </c>
      <c r="W23" s="2">
        <f t="shared" ca="1" si="15"/>
        <v>7.342358836653391</v>
      </c>
      <c r="X23" s="2">
        <f t="shared" ca="1" si="16"/>
        <v>1.0792677964158062</v>
      </c>
      <c r="Y23" s="2">
        <f t="shared" ca="1" si="17"/>
        <v>-60.489424960495576</v>
      </c>
      <c r="Z23" s="2">
        <f t="shared" ca="1" si="18"/>
        <v>1147.9418938651836</v>
      </c>
      <c r="AA23">
        <f t="shared" si="19"/>
        <v>12</v>
      </c>
      <c r="AB23">
        <f t="shared" ca="1" si="20"/>
        <v>1095.8740955377573</v>
      </c>
      <c r="AC23" s="2">
        <f t="shared" si="21"/>
        <v>1162</v>
      </c>
      <c r="AD23" s="2">
        <f t="shared" ca="1" si="22"/>
        <v>4372.6352409496512</v>
      </c>
      <c r="AE23" s="2">
        <f t="shared" ca="1" si="4"/>
        <v>1095.8740955377573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3.5513739130434785</v>
      </c>
      <c r="E24" s="2">
        <f t="shared" ca="1" si="6"/>
        <v>-0.39840870693998792</v>
      </c>
      <c r="F24" s="2">
        <f t="shared" ca="1" si="7"/>
        <v>-0.91720799289714372</v>
      </c>
      <c r="G24" s="2">
        <f t="shared" ca="1" si="8"/>
        <v>-5.179313190219843</v>
      </c>
      <c r="H24" s="2">
        <f t="shared" ca="1" si="9"/>
        <v>-11.923703907662869</v>
      </c>
      <c r="I24" s="2">
        <f t="shared" ca="1" si="10"/>
        <v>0.15872949776559317</v>
      </c>
      <c r="J24" s="2">
        <f t="shared" ca="1" si="10"/>
        <v>0.8412705022344068</v>
      </c>
      <c r="K24" s="2">
        <f t="shared" ca="1" si="11"/>
        <v>0.36542365044517267</v>
      </c>
      <c r="L24" s="2">
        <f t="shared" si="12"/>
        <v>15145</v>
      </c>
      <c r="M24" s="2">
        <f t="shared" ca="1" si="13"/>
        <v>-464.14614358508595</v>
      </c>
      <c r="N24" s="2">
        <f t="shared" ca="1" si="14"/>
        <v>-1068.5473117251724</v>
      </c>
      <c r="O24" s="2"/>
      <c r="P24" s="2">
        <f t="shared" ca="1" si="27"/>
        <v>7.1735353122167114</v>
      </c>
      <c r="Q24" s="2">
        <f t="shared" ca="1" si="27"/>
        <v>121.91580608257205</v>
      </c>
      <c r="R24" s="2">
        <f t="shared" ca="1" si="28"/>
        <v>8173.0452333463836</v>
      </c>
      <c r="S24" s="2">
        <f t="shared" ca="1" si="27"/>
        <v>0.10055812541694273</v>
      </c>
      <c r="T24" s="2"/>
      <c r="U24" s="2" t="s">
        <v>39</v>
      </c>
      <c r="V24" s="2">
        <v>13</v>
      </c>
      <c r="W24" s="2">
        <f t="shared" ca="1" si="15"/>
        <v>7.9542220730411737</v>
      </c>
      <c r="X24" s="2">
        <f t="shared" ca="1" si="16"/>
        <v>3.1576432967290877</v>
      </c>
      <c r="Y24" s="2">
        <f t="shared" ca="1" si="17"/>
        <v>-60.669979525264118</v>
      </c>
      <c r="Z24" s="2">
        <f t="shared" ca="1" si="18"/>
        <v>1147.9418938651836</v>
      </c>
      <c r="AA24">
        <f t="shared" si="19"/>
        <v>13</v>
      </c>
      <c r="AB24">
        <f t="shared" ca="1" si="20"/>
        <v>1098.3837797096899</v>
      </c>
      <c r="AC24" s="2">
        <f t="shared" si="21"/>
        <v>1165</v>
      </c>
      <c r="AD24" s="2">
        <f t="shared" ca="1" si="22"/>
        <v>4437.7208057671278</v>
      </c>
      <c r="AE24" s="2">
        <f t="shared" ca="1" si="4"/>
        <v>1098.3837797096899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3.8245565217391309</v>
      </c>
      <c r="E25" s="2">
        <f t="shared" ca="1" si="6"/>
        <v>-0.63109488184053664</v>
      </c>
      <c r="F25" s="2">
        <f t="shared" ca="1" si="7"/>
        <v>-0.77570564656619523</v>
      </c>
      <c r="G25" s="2">
        <f t="shared" ca="1" si="8"/>
        <v>-8.8353283457675129</v>
      </c>
      <c r="H25" s="2">
        <f t="shared" ca="1" si="9"/>
        <v>-10.859879051926733</v>
      </c>
      <c r="I25" s="2">
        <f t="shared" ca="1" si="10"/>
        <v>0.39828074988532092</v>
      </c>
      <c r="J25" s="2">
        <f t="shared" ca="1" si="10"/>
        <v>0.60171925011467897</v>
      </c>
      <c r="K25" s="2">
        <f t="shared" ca="1" si="11"/>
        <v>0.48954386336273004</v>
      </c>
      <c r="L25" s="2">
        <f t="shared" si="12"/>
        <v>16352</v>
      </c>
      <c r="M25" s="2">
        <f t="shared" ca="1" si="13"/>
        <v>-737.11882198974683</v>
      </c>
      <c r="N25" s="2">
        <f t="shared" ca="1" si="14"/>
        <v>-906.02419518931606</v>
      </c>
      <c r="O25" s="2"/>
      <c r="P25" s="2">
        <f t="shared" ca="1" si="27"/>
        <v>-1.490763828517442</v>
      </c>
      <c r="Q25" s="2">
        <f t="shared" ca="1" si="27"/>
        <v>-61.51772683212856</v>
      </c>
      <c r="R25" s="2">
        <f t="shared" ca="1" si="28"/>
        <v>-1659.5266037031492</v>
      </c>
      <c r="S25" s="2">
        <f t="shared" ca="1" si="27"/>
        <v>17.731493454943973</v>
      </c>
      <c r="T25" s="2"/>
      <c r="U25" s="2"/>
      <c r="V25" s="2">
        <v>14</v>
      </c>
      <c r="W25" s="2">
        <f t="shared" ca="1" si="15"/>
        <v>8.5660853094289564</v>
      </c>
      <c r="X25" s="2">
        <f t="shared" ca="1" si="16"/>
        <v>5.0018297505329778</v>
      </c>
      <c r="Y25" s="2">
        <f t="shared" ca="1" si="17"/>
        <v>-55.257044692615359</v>
      </c>
      <c r="Z25" s="2">
        <f t="shared" ca="1" si="18"/>
        <v>1147.9418938651836</v>
      </c>
      <c r="AA25">
        <f t="shared" si="19"/>
        <v>14</v>
      </c>
      <c r="AB25">
        <f t="shared" ca="1" si="20"/>
        <v>1106.2527642325301</v>
      </c>
      <c r="AC25" s="2">
        <f t="shared" si="21"/>
        <v>1168</v>
      </c>
      <c r="AD25" s="2">
        <f t="shared" ca="1" si="22"/>
        <v>3812.7211249235111</v>
      </c>
      <c r="AE25" s="2">
        <f t="shared" ca="1" si="4"/>
        <v>1106.2527642325301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4.0977391304347828</v>
      </c>
      <c r="E26" s="2">
        <f t="shared" ca="1" si="6"/>
        <v>-0.81697541888189729</v>
      </c>
      <c r="F26" s="2">
        <f t="shared" ca="1" si="7"/>
        <v>-0.57667249365887785</v>
      </c>
      <c r="G26" s="2">
        <f t="shared" ca="1" si="8"/>
        <v>-12.254631283228459</v>
      </c>
      <c r="H26" s="2">
        <f t="shared" ca="1" si="9"/>
        <v>-8.650087404883168</v>
      </c>
      <c r="I26" s="2">
        <f t="shared" ca="1" si="10"/>
        <v>0.6674488350572515</v>
      </c>
      <c r="J26" s="2">
        <f t="shared" ca="1" si="10"/>
        <v>0.3325511649427485</v>
      </c>
      <c r="K26" s="2">
        <f t="shared" ca="1" si="11"/>
        <v>0.47112725206462996</v>
      </c>
      <c r="L26" s="2">
        <f t="shared" si="12"/>
        <v>17520</v>
      </c>
      <c r="M26" s="2">
        <f t="shared" ca="1" si="13"/>
        <v>-954.22728925405602</v>
      </c>
      <c r="N26" s="2">
        <f t="shared" ca="1" si="14"/>
        <v>-673.55347259356938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9.17794854581674</v>
      </c>
      <c r="X26" s="2">
        <f t="shared" ca="1" si="16"/>
        <v>6.4750516494446062</v>
      </c>
      <c r="Y26" s="2">
        <f t="shared" ca="1" si="17"/>
        <v>-44.013221882232358</v>
      </c>
      <c r="Z26" s="2">
        <f t="shared" ca="1" si="18"/>
        <v>1147.9418938651836</v>
      </c>
      <c r="AA26">
        <f t="shared" si="19"/>
        <v>15</v>
      </c>
      <c r="AB26">
        <f t="shared" ca="1" si="20"/>
        <v>1119.5816721782126</v>
      </c>
      <c r="AC26" s="2">
        <f t="shared" si="21"/>
        <v>1168</v>
      </c>
      <c r="AD26" s="2">
        <f t="shared" ca="1" si="22"/>
        <v>2344.3344690580761</v>
      </c>
      <c r="AE26" s="2">
        <f t="shared" ca="1" si="4"/>
        <v>1119.5816721782126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4.3709217391304351</v>
      </c>
      <c r="E27" s="2">
        <f t="shared" ca="1" si="6"/>
        <v>-0.94226434490508071</v>
      </c>
      <c r="F27" s="2">
        <f t="shared" ca="1" si="7"/>
        <v>-0.33486998121748551</v>
      </c>
      <c r="G27" s="2">
        <f t="shared" ca="1" si="8"/>
        <v>-15.076229518481291</v>
      </c>
      <c r="H27" s="2">
        <f t="shared" ca="1" si="9"/>
        <v>-5.3579196994797682</v>
      </c>
      <c r="I27" s="2">
        <f t="shared" ca="1" si="10"/>
        <v>0.88786209567940089</v>
      </c>
      <c r="J27" s="2">
        <f t="shared" ca="1" si="10"/>
        <v>0.1121379043205991</v>
      </c>
      <c r="K27" s="2">
        <f t="shared" ca="1" si="11"/>
        <v>0.31553604348027064</v>
      </c>
      <c r="L27" s="2">
        <f t="shared" si="12"/>
        <v>18656</v>
      </c>
      <c r="M27" s="2">
        <f t="shared" ca="1" si="13"/>
        <v>-1098.6802261593241</v>
      </c>
      <c r="N27" s="2">
        <f t="shared" ca="1" si="14"/>
        <v>-390.45839809958812</v>
      </c>
      <c r="O27" s="2"/>
      <c r="P27" s="2"/>
      <c r="Q27" s="2"/>
      <c r="R27" s="2"/>
      <c r="S27" s="2">
        <f ca="1">MDETERM(P22:S25)</f>
        <v>-270784457.72196305</v>
      </c>
      <c r="T27" s="8">
        <f ca="1">S27/T6</f>
        <v>-7.9256382747797769</v>
      </c>
      <c r="U27" s="2"/>
      <c r="V27" s="2">
        <v>16</v>
      </c>
      <c r="W27" s="2">
        <f t="shared" ca="1" si="15"/>
        <v>9.7898117822045219</v>
      </c>
      <c r="X27" s="2">
        <f t="shared" ca="1" si="16"/>
        <v>7.4680463569400004</v>
      </c>
      <c r="Y27" s="2">
        <f t="shared" ca="1" si="17"/>
        <v>-27.262072337819554</v>
      </c>
      <c r="Z27" s="2">
        <f t="shared" ca="1" si="18"/>
        <v>1147.9418938651836</v>
      </c>
      <c r="AA27">
        <f t="shared" si="19"/>
        <v>16</v>
      </c>
      <c r="AB27">
        <f t="shared" ca="1" si="20"/>
        <v>1137.9376796665085</v>
      </c>
      <c r="AC27" s="2">
        <f t="shared" si="21"/>
        <v>1166</v>
      </c>
      <c r="AD27" s="2">
        <f t="shared" ca="1" si="22"/>
        <v>787.49382249948883</v>
      </c>
      <c r="AE27" s="2">
        <f t="shared" ca="1" si="4"/>
        <v>1137.9376796665085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4.6441043478260875</v>
      </c>
      <c r="E28" s="2">
        <f t="shared" ca="1" si="6"/>
        <v>-0.9976695102382257</v>
      </c>
      <c r="F28" s="2">
        <f t="shared" ca="1" si="7"/>
        <v>-6.8231578766864545E-2</v>
      </c>
      <c r="G28" s="2">
        <f t="shared" ca="1" si="8"/>
        <v>-16.960381674049838</v>
      </c>
      <c r="H28" s="2">
        <f t="shared" ca="1" si="9"/>
        <v>-1.1599368390366973</v>
      </c>
      <c r="I28" s="2">
        <f t="shared" ca="1" si="10"/>
        <v>0.99534445165898111</v>
      </c>
      <c r="J28" s="2">
        <f t="shared" ca="1" si="10"/>
        <v>4.6555483410188406E-3</v>
      </c>
      <c r="K28" s="2">
        <f t="shared" ca="1" si="11"/>
        <v>6.807256577111867E-2</v>
      </c>
      <c r="L28" s="2">
        <f t="shared" si="12"/>
        <v>19822</v>
      </c>
      <c r="M28" s="2">
        <f t="shared" ca="1" si="13"/>
        <v>-1163.2826489377712</v>
      </c>
      <c r="N28" s="2">
        <f t="shared" ca="1" si="14"/>
        <v>-79.558020842164055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10.401675018592304</v>
      </c>
      <c r="X28" s="2">
        <f t="shared" ca="1" si="16"/>
        <v>7.9071676559248765</v>
      </c>
      <c r="Y28" s="2">
        <f t="shared" ca="1" si="17"/>
        <v>-5.9019701277327075</v>
      </c>
      <c r="Z28" s="2">
        <f t="shared" ca="1" si="18"/>
        <v>1147.9418938651836</v>
      </c>
      <c r="AA28">
        <f t="shared" si="19"/>
        <v>17</v>
      </c>
      <c r="AB28">
        <f t="shared" ca="1" si="20"/>
        <v>1160.348766411968</v>
      </c>
      <c r="AC28" s="2">
        <f t="shared" si="21"/>
        <v>1166</v>
      </c>
      <c r="AD28" s="2">
        <f t="shared" ca="1" si="22"/>
        <v>31.936441066501349</v>
      </c>
      <c r="AE28" s="2">
        <f t="shared" ca="1" si="4"/>
        <v>1160.348766411968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4.9172869565217399</v>
      </c>
      <c r="E29" s="2">
        <f t="shared" ca="1" si="6"/>
        <v>-0.97908174813203375</v>
      </c>
      <c r="F29" s="2">
        <f t="shared" ca="1" si="7"/>
        <v>0.20346727126179504</v>
      </c>
      <c r="G29" s="2">
        <f t="shared" ca="1" si="8"/>
        <v>-17.623471466376607</v>
      </c>
      <c r="H29" s="2">
        <f t="shared" ca="1" si="9"/>
        <v>3.6624108827123107</v>
      </c>
      <c r="I29" s="2">
        <f t="shared" ca="1" si="10"/>
        <v>0.95860106952527913</v>
      </c>
      <c r="J29" s="2">
        <f t="shared" ca="1" si="10"/>
        <v>4.1398930474720881E-2</v>
      </c>
      <c r="K29" s="2">
        <f t="shared" ca="1" si="11"/>
        <v>-0.199211091634653</v>
      </c>
      <c r="L29" s="2">
        <f t="shared" si="12"/>
        <v>20934</v>
      </c>
      <c r="M29" s="2">
        <f t="shared" ca="1" si="13"/>
        <v>-1138.6720730775553</v>
      </c>
      <c r="N29" s="2">
        <f t="shared" ca="1" si="14"/>
        <v>236.63243647746762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7.1735353122167114</v>
      </c>
      <c r="S29" s="2">
        <f>T1</f>
        <v>40499</v>
      </c>
      <c r="T29" s="2"/>
      <c r="U29" s="2"/>
      <c r="V29" s="2">
        <v>18</v>
      </c>
      <c r="W29" s="2">
        <f t="shared" ca="1" si="15"/>
        <v>11.013538254980087</v>
      </c>
      <c r="X29" s="2">
        <f t="shared" ca="1" si="16"/>
        <v>7.7598477771335403</v>
      </c>
      <c r="Y29" s="2">
        <f t="shared" ca="1" si="17"/>
        <v>18.635014336817164</v>
      </c>
      <c r="Z29" s="2">
        <f t="shared" ca="1" si="18"/>
        <v>1147.9418938651836</v>
      </c>
      <c r="AA29">
        <f t="shared" si="19"/>
        <v>18</v>
      </c>
      <c r="AB29">
        <f t="shared" ca="1" si="20"/>
        <v>1185.3502942341145</v>
      </c>
      <c r="AC29" s="2">
        <f t="shared" si="21"/>
        <v>1163</v>
      </c>
      <c r="AD29" s="2">
        <f t="shared" ca="1" si="22"/>
        <v>499.53565235149063</v>
      </c>
      <c r="AE29" s="2">
        <f t="shared" ca="1" si="4"/>
        <v>1185.3502942341145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5.1904695652173913</v>
      </c>
      <c r="E30" s="2">
        <f t="shared" ca="1" si="6"/>
        <v>-0.88787963427581806</v>
      </c>
      <c r="F30" s="2">
        <f t="shared" ca="1" si="7"/>
        <v>0.46007581444609713</v>
      </c>
      <c r="G30" s="2">
        <f t="shared" ca="1" si="8"/>
        <v>-16.869713051240542</v>
      </c>
      <c r="H30" s="2">
        <f t="shared" ca="1" si="9"/>
        <v>8.741440474475846</v>
      </c>
      <c r="I30" s="2">
        <f t="shared" ca="1" si="10"/>
        <v>0.78833024496176041</v>
      </c>
      <c r="J30" s="2">
        <f t="shared" ca="1" si="10"/>
        <v>0.21166975503823959</v>
      </c>
      <c r="K30" s="2">
        <f t="shared" ca="1" si="11"/>
        <v>-0.40849194586954984</v>
      </c>
      <c r="L30" s="2">
        <f t="shared" si="12"/>
        <v>22135</v>
      </c>
      <c r="M30" s="2">
        <f t="shared" ca="1" si="13"/>
        <v>-1034.3797739313281</v>
      </c>
      <c r="N30" s="2">
        <f t="shared" ca="1" si="14"/>
        <v>535.98832382970318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121.91580608257205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11.625401491367869</v>
      </c>
      <c r="X30" s="2">
        <f t="shared" ca="1" si="16"/>
        <v>7.0370128128138942</v>
      </c>
      <c r="Y30" s="2">
        <f t="shared" ca="1" si="17"/>
        <v>44.478042956680198</v>
      </c>
      <c r="Z30" s="2">
        <f t="shared" ca="1" si="18"/>
        <v>1147.9418938651836</v>
      </c>
      <c r="AA30">
        <f t="shared" si="19"/>
        <v>19</v>
      </c>
      <c r="AB30">
        <f t="shared" ca="1" si="20"/>
        <v>1211.0823511260455</v>
      </c>
      <c r="AC30" s="2">
        <f t="shared" si="21"/>
        <v>1165</v>
      </c>
      <c r="AD30" s="2">
        <f t="shared" ca="1" si="22"/>
        <v>2123.5830853041493</v>
      </c>
      <c r="AE30" s="2">
        <f t="shared" ca="1" si="4"/>
        <v>1211.0823511260455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5.4636521739130437</v>
      </c>
      <c r="E31" s="2">
        <f t="shared" ca="1" si="6"/>
        <v>-0.73082724366999152</v>
      </c>
      <c r="F31" s="2">
        <f t="shared" ca="1" si="7"/>
        <v>0.68256248059040192</v>
      </c>
      <c r="G31" s="2">
        <f t="shared" ca="1" si="8"/>
        <v>-14.61654487339983</v>
      </c>
      <c r="H31" s="2">
        <f t="shared" ca="1" si="9"/>
        <v>13.651249611808039</v>
      </c>
      <c r="I31" s="2">
        <f t="shared" ca="1" si="10"/>
        <v>0.53410846009027713</v>
      </c>
      <c r="J31" s="2">
        <f t="shared" ca="1" si="10"/>
        <v>0.46589153990972282</v>
      </c>
      <c r="K31" s="2">
        <f t="shared" ca="1" si="11"/>
        <v>-0.49883525632243553</v>
      </c>
      <c r="L31" s="2">
        <f t="shared" si="12"/>
        <v>23340</v>
      </c>
      <c r="M31" s="2">
        <f t="shared" ca="1" si="13"/>
        <v>-852.87539336288012</v>
      </c>
      <c r="N31" s="2">
        <f t="shared" ca="1" si="14"/>
        <v>796.55041484899903</v>
      </c>
      <c r="O31" s="2"/>
      <c r="P31" s="2">
        <f t="shared" ca="1" si="30"/>
        <v>7.1735353122167114</v>
      </c>
      <c r="Q31" s="2">
        <f t="shared" ca="1" si="30"/>
        <v>121.91580608257205</v>
      </c>
      <c r="R31" s="2">
        <f t="shared" ca="1" si="30"/>
        <v>17.268506545056027</v>
      </c>
      <c r="S31" s="2">
        <f t="shared" ca="1" si="31"/>
        <v>8173.0452333463836</v>
      </c>
      <c r="T31" s="2"/>
      <c r="U31" s="2"/>
      <c r="V31" s="2">
        <v>20</v>
      </c>
      <c r="W31" s="2">
        <f t="shared" ca="1" si="15"/>
        <v>12.237264727755653</v>
      </c>
      <c r="X31" s="2">
        <f t="shared" ca="1" si="16"/>
        <v>5.7922723746826916</v>
      </c>
      <c r="Y31" s="2">
        <f t="shared" ca="1" si="17"/>
        <v>69.460047050514248</v>
      </c>
      <c r="Z31" s="2">
        <f t="shared" ca="1" si="18"/>
        <v>1147.9418938651836</v>
      </c>
      <c r="AA31">
        <f t="shared" si="19"/>
        <v>20</v>
      </c>
      <c r="AB31">
        <f t="shared" ca="1" si="20"/>
        <v>1235.4314780181362</v>
      </c>
      <c r="AC31" s="2">
        <f t="shared" si="21"/>
        <v>1167</v>
      </c>
      <c r="AD31" s="2">
        <f t="shared" ca="1" si="22"/>
        <v>4682.8671837466582</v>
      </c>
      <c r="AE31" s="2">
        <f t="shared" ca="1" si="4"/>
        <v>1235.4314780181362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5.7368347826086961</v>
      </c>
      <c r="E32" s="2">
        <f t="shared" ca="1" si="6"/>
        <v>-0.51957248779527754</v>
      </c>
      <c r="F32" s="2">
        <f t="shared" ca="1" si="7"/>
        <v>0.85442637478382311</v>
      </c>
      <c r="G32" s="2">
        <f t="shared" ca="1" si="8"/>
        <v>-10.911022243700828</v>
      </c>
      <c r="H32" s="2">
        <f t="shared" ca="1" si="9"/>
        <v>17.942953870460286</v>
      </c>
      <c r="I32" s="2">
        <f t="shared" ca="1" si="10"/>
        <v>0.2699555700737738</v>
      </c>
      <c r="J32" s="2">
        <f t="shared" ca="1" si="10"/>
        <v>0.73004442992622609</v>
      </c>
      <c r="K32" s="2">
        <f t="shared" ca="1" si="11"/>
        <v>-0.44393643718433118</v>
      </c>
      <c r="L32" s="2">
        <f t="shared" si="12"/>
        <v>24528</v>
      </c>
      <c r="M32" s="2">
        <f t="shared" ca="1" si="13"/>
        <v>-606.86066574488416</v>
      </c>
      <c r="N32" s="2">
        <f t="shared" ca="1" si="14"/>
        <v>997.97000574750541</v>
      </c>
      <c r="O32" s="2"/>
      <c r="P32" s="2">
        <f t="shared" ca="1" si="30"/>
        <v>-1.490763828517442</v>
      </c>
      <c r="Q32" s="2">
        <f t="shared" ca="1" si="30"/>
        <v>-61.51772683212856</v>
      </c>
      <c r="R32" s="2">
        <f t="shared" ca="1" si="30"/>
        <v>0.10055812541694273</v>
      </c>
      <c r="S32" s="2">
        <f t="shared" ca="1" si="31"/>
        <v>-1659.5266037031492</v>
      </c>
      <c r="T32" s="2"/>
      <c r="U32" s="2"/>
      <c r="V32" s="2">
        <v>21</v>
      </c>
      <c r="W32" s="2">
        <f t="shared" ca="1" si="15"/>
        <v>12.849127964143435</v>
      </c>
      <c r="X32" s="2">
        <f t="shared" ca="1" si="16"/>
        <v>4.1179435957928003</v>
      </c>
      <c r="Y32" s="2">
        <f t="shared" ca="1" si="17"/>
        <v>91.297020822865875</v>
      </c>
      <c r="Z32" s="2">
        <f t="shared" ca="1" si="18"/>
        <v>1147.9418938651836</v>
      </c>
      <c r="AA32">
        <f t="shared" si="19"/>
        <v>21</v>
      </c>
      <c r="AB32">
        <f t="shared" ca="1" si="20"/>
        <v>1256.2059862479857</v>
      </c>
      <c r="AC32" s="2">
        <f t="shared" si="21"/>
        <v>1168</v>
      </c>
      <c r="AD32" s="2">
        <f t="shared" ca="1" si="22"/>
        <v>7780.2960099798456</v>
      </c>
      <c r="AE32" s="2">
        <f t="shared" ca="1" si="4"/>
        <v>1256.2059862479857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6.0100173913043484</v>
      </c>
      <c r="E33" s="2">
        <f t="shared" ca="1" si="6"/>
        <v>-0.26978323828876777</v>
      </c>
      <c r="F33" s="2">
        <f t="shared" ca="1" si="7"/>
        <v>0.96292107897710177</v>
      </c>
      <c r="G33" s="2">
        <f t="shared" ca="1" si="8"/>
        <v>-5.9352312423528906</v>
      </c>
      <c r="H33" s="2">
        <f t="shared" ca="1" si="9"/>
        <v>21.184263737496238</v>
      </c>
      <c r="I33" s="2">
        <f t="shared" ca="1" si="10"/>
        <v>7.2782995661574049E-2</v>
      </c>
      <c r="J33" s="2">
        <f t="shared" ca="1" si="10"/>
        <v>0.92721700433842591</v>
      </c>
      <c r="K33" s="2">
        <f t="shared" ca="1" si="11"/>
        <v>-0.25977996690295679</v>
      </c>
      <c r="L33" s="2">
        <f t="shared" si="12"/>
        <v>25762</v>
      </c>
      <c r="M33" s="2">
        <f t="shared" ca="1" si="13"/>
        <v>-315.91617203614703</v>
      </c>
      <c r="N33" s="2">
        <f t="shared" ca="1" si="14"/>
        <v>1127.5805834821863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13.460991200531218</v>
      </c>
      <c r="X33" s="2">
        <f t="shared" ca="1" si="16"/>
        <v>2.1382043592754907</v>
      </c>
      <c r="Y33" s="2">
        <f t="shared" ca="1" si="17"/>
        <v>107.78939641278042</v>
      </c>
      <c r="Z33" s="2">
        <f t="shared" ca="1" si="18"/>
        <v>1147.9418938651836</v>
      </c>
      <c r="AA33">
        <f t="shared" si="19"/>
        <v>22</v>
      </c>
      <c r="AB33">
        <f t="shared" ca="1" si="20"/>
        <v>1271.3304858377708</v>
      </c>
      <c r="AC33" s="2">
        <f t="shared" si="21"/>
        <v>1171</v>
      </c>
      <c r="AD33" s="2">
        <f t="shared" ca="1" si="22"/>
        <v>10066.206388443121</v>
      </c>
      <c r="AE33" s="2">
        <f t="shared" ca="1" si="4"/>
        <v>1271.3304858377708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6.2832000000000008</v>
      </c>
      <c r="E34" s="2">
        <f t="shared" ca="1" si="6"/>
        <v>1.4692820413778768E-5</v>
      </c>
      <c r="F34" s="2">
        <f t="shared" ca="1" si="7"/>
        <v>0.99999999989206056</v>
      </c>
      <c r="G34" s="2">
        <f t="shared" ca="1" si="8"/>
        <v>3.3793486951691167E-4</v>
      </c>
      <c r="H34" s="2">
        <f t="shared" ca="1" si="9"/>
        <v>22.999999997517392</v>
      </c>
      <c r="I34" s="2">
        <f t="shared" ca="1" si="10"/>
        <v>2.1587897171155409E-10</v>
      </c>
      <c r="J34" s="2">
        <f t="shared" ca="1" si="10"/>
        <v>0.99999999978412113</v>
      </c>
      <c r="K34" s="2">
        <f t="shared" ca="1" si="11"/>
        <v>1.4692820412192833E-5</v>
      </c>
      <c r="L34" s="2">
        <f t="shared" si="12"/>
        <v>27048</v>
      </c>
      <c r="M34" s="2">
        <f t="shared" ca="1" si="13"/>
        <v>1.7278756806603832E-2</v>
      </c>
      <c r="N34" s="2">
        <f t="shared" ca="1" si="14"/>
        <v>1175.9999998730632</v>
      </c>
      <c r="O34" s="2"/>
      <c r="P34" s="2"/>
      <c r="Q34" s="2"/>
      <c r="R34" s="2"/>
      <c r="S34" s="2">
        <f ca="1">MDETERM(P29:S32)</f>
        <v>173840975.97171423</v>
      </c>
      <c r="T34" s="8">
        <f ca="1">S34/T6</f>
        <v>5.0881823295087063</v>
      </c>
      <c r="U34" s="2"/>
      <c r="V34" s="2">
        <v>23</v>
      </c>
      <c r="W34" s="2">
        <f t="shared" ca="1" si="15"/>
        <v>14.072854436919</v>
      </c>
      <c r="X34" s="2">
        <f t="shared" ca="1" si="16"/>
        <v>-1.1644997983591065E-4</v>
      </c>
      <c r="Y34" s="2">
        <f t="shared" ca="1" si="17"/>
        <v>117.02819356606828</v>
      </c>
      <c r="Z34" s="2">
        <f t="shared" ca="1" si="18"/>
        <v>1147.9418938651836</v>
      </c>
      <c r="AA34">
        <f t="shared" si="19"/>
        <v>23</v>
      </c>
      <c r="AB34">
        <f t="shared" ca="1" si="20"/>
        <v>1279.0428254181911</v>
      </c>
      <c r="AC34" s="2">
        <f t="shared" si="21"/>
        <v>1176</v>
      </c>
      <c r="AD34" s="2">
        <f t="shared" ca="1" si="22"/>
        <v>10617.823870163813</v>
      </c>
      <c r="AE34" s="2">
        <f t="shared" ca="1" si="4"/>
        <v>1279.0428254181911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6.5563826086956531</v>
      </c>
      <c r="E35" s="2">
        <f t="shared" ca="1" si="6"/>
        <v>0.26981153422525578</v>
      </c>
      <c r="F35" s="2">
        <f t="shared" ca="1" si="7"/>
        <v>0.96291315080801221</v>
      </c>
      <c r="G35" s="2">
        <f t="shared" ca="1" si="8"/>
        <v>6.4754768214061382</v>
      </c>
      <c r="H35" s="2">
        <f t="shared" ca="1" si="9"/>
        <v>23.109915619392293</v>
      </c>
      <c r="I35" s="2">
        <f t="shared" ca="1" si="10"/>
        <v>7.2798264000986365E-2</v>
      </c>
      <c r="J35" s="2">
        <f t="shared" ca="1" si="10"/>
        <v>0.92720173599901368</v>
      </c>
      <c r="K35" s="2">
        <f t="shared" ca="1" si="11"/>
        <v>0.25980507454518487</v>
      </c>
      <c r="L35" s="2">
        <f t="shared" si="12"/>
        <v>28128</v>
      </c>
      <c r="M35" s="2">
        <f t="shared" ca="1" si="13"/>
        <v>316.21911811199976</v>
      </c>
      <c r="N35" s="2">
        <f t="shared" ca="1" si="14"/>
        <v>1128.5342127469903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14.684717673306782</v>
      </c>
      <c r="X35" s="2">
        <f t="shared" ca="1" si="16"/>
        <v>-2.1384286226327411</v>
      </c>
      <c r="Y35" s="2">
        <f t="shared" ca="1" si="17"/>
        <v>117.58746429102912</v>
      </c>
      <c r="Z35" s="2">
        <f t="shared" ca="1" si="18"/>
        <v>1147.9418938651836</v>
      </c>
      <c r="AA35">
        <f t="shared" si="19"/>
        <v>24</v>
      </c>
      <c r="AB35">
        <f t="shared" ca="1" si="20"/>
        <v>1278.0756472068867</v>
      </c>
      <c r="AC35" s="2">
        <f t="shared" si="21"/>
        <v>1172</v>
      </c>
      <c r="AD35" s="2">
        <f t="shared" ca="1" si="22"/>
        <v>11252.042930359899</v>
      </c>
      <c r="AE35" s="2">
        <f t="shared" ca="1" si="4"/>
        <v>1278.0756472068867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6.8295652173913046</v>
      </c>
      <c r="E36" s="2">
        <f t="shared" ca="1" si="6"/>
        <v>0.5195975954375075</v>
      </c>
      <c r="F36" s="2">
        <f t="shared" ca="1" si="7"/>
        <v>0.85441110644440965</v>
      </c>
      <c r="G36" s="2">
        <f t="shared" ca="1" si="8"/>
        <v>12.989939885937687</v>
      </c>
      <c r="H36" s="2">
        <f t="shared" ca="1" si="9"/>
        <v>21.360277661110242</v>
      </c>
      <c r="I36" s="2">
        <f t="shared" ca="1" si="10"/>
        <v>0.26998166118443973</v>
      </c>
      <c r="J36" s="2">
        <f t="shared" ca="1" si="10"/>
        <v>0.73001833881556033</v>
      </c>
      <c r="K36" s="2">
        <f t="shared" ca="1" si="11"/>
        <v>0.44394995642361551</v>
      </c>
      <c r="L36" s="2">
        <f t="shared" si="12"/>
        <v>29050</v>
      </c>
      <c r="M36" s="2">
        <f t="shared" ca="1" si="13"/>
        <v>603.77240589838368</v>
      </c>
      <c r="N36" s="2">
        <f t="shared" ca="1" si="14"/>
        <v>992.82570568840401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15.296580909694566</v>
      </c>
      <c r="X36" s="2">
        <f t="shared" ca="1" si="16"/>
        <v>-4.118142589883047</v>
      </c>
      <c r="Y36" s="2">
        <f t="shared" ca="1" si="17"/>
        <v>108.6849873486607</v>
      </c>
      <c r="Z36" s="2">
        <f t="shared" ca="1" si="18"/>
        <v>1147.9418938651836</v>
      </c>
      <c r="AA36">
        <f t="shared" si="19"/>
        <v>25</v>
      </c>
      <c r="AB36">
        <f t="shared" ca="1" si="20"/>
        <v>1267.8053195336558</v>
      </c>
      <c r="AC36" s="2">
        <f t="shared" si="21"/>
        <v>1162</v>
      </c>
      <c r="AD36" s="2">
        <f t="shared" ca="1" si="22"/>
        <v>11194.765641619015</v>
      </c>
      <c r="AE36" s="2">
        <f t="shared" ca="1" si="4"/>
        <v>1267.8053195336558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7.102747826086957</v>
      </c>
      <c r="E37" s="2">
        <f t="shared" ca="1" si="6"/>
        <v>0.73084730089034533</v>
      </c>
      <c r="F37" s="2">
        <f t="shared" ca="1" si="7"/>
        <v>0.68254100446881372</v>
      </c>
      <c r="G37" s="2">
        <f t="shared" ca="1" si="8"/>
        <v>19.00202982314898</v>
      </c>
      <c r="H37" s="2">
        <f t="shared" ca="1" si="9"/>
        <v>17.746066116189155</v>
      </c>
      <c r="I37" s="2">
        <f t="shared" ca="1" si="10"/>
        <v>0.53413777721870292</v>
      </c>
      <c r="J37" s="2">
        <f t="shared" ca="1" si="10"/>
        <v>0.46586222278129719</v>
      </c>
      <c r="K37" s="2">
        <f t="shared" ca="1" si="11"/>
        <v>0.49883325086301761</v>
      </c>
      <c r="L37" s="2">
        <f t="shared" si="12"/>
        <v>30368</v>
      </c>
      <c r="M37" s="2">
        <f t="shared" ca="1" si="13"/>
        <v>853.62964743992336</v>
      </c>
      <c r="N37" s="2">
        <f t="shared" ca="1" si="14"/>
        <v>797.20789321957443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15.908444146082347</v>
      </c>
      <c r="X37" s="2">
        <f t="shared" ca="1" si="16"/>
        <v>-5.7924313409560133</v>
      </c>
      <c r="Y37" s="2">
        <f t="shared" ca="1" si="17"/>
        <v>90.295220030686849</v>
      </c>
      <c r="Z37" s="2">
        <f t="shared" ca="1" si="18"/>
        <v>1147.9418938651836</v>
      </c>
      <c r="AA37">
        <f t="shared" si="19"/>
        <v>26</v>
      </c>
      <c r="AB37">
        <f t="shared" ca="1" si="20"/>
        <v>1248.3531267009969</v>
      </c>
      <c r="AC37" s="2">
        <f t="shared" si="21"/>
        <v>1168</v>
      </c>
      <c r="AD37" s="2">
        <f t="shared" ca="1" si="22"/>
        <v>6456.624970626458</v>
      </c>
      <c r="AE37" s="2">
        <f t="shared" ca="1" si="4"/>
        <v>1248.3531267009969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7.3759304347826093</v>
      </c>
      <c r="E38" s="2">
        <f t="shared" ca="1" si="6"/>
        <v>0.88789315351510378</v>
      </c>
      <c r="F38" s="2">
        <f t="shared" ca="1" si="7"/>
        <v>0.46004972333542843</v>
      </c>
      <c r="G38" s="2">
        <f t="shared" ca="1" si="8"/>
        <v>23.973115144907801</v>
      </c>
      <c r="H38" s="2">
        <f t="shared" ca="1" si="9"/>
        <v>12.421342530056567</v>
      </c>
      <c r="I38" s="2">
        <f t="shared" ca="1" si="10"/>
        <v>0.78835425205899567</v>
      </c>
      <c r="J38" s="2">
        <f t="shared" ca="1" si="10"/>
        <v>0.21164574794100424</v>
      </c>
      <c r="K38" s="2">
        <f t="shared" ca="1" si="11"/>
        <v>0.40847499962604455</v>
      </c>
      <c r="L38" s="2">
        <f t="shared" si="12"/>
        <v>31455</v>
      </c>
      <c r="M38" s="2">
        <f t="shared" ca="1" si="13"/>
        <v>1034.3955238450958</v>
      </c>
      <c r="N38" s="2">
        <f t="shared" ca="1" si="14"/>
        <v>535.95792768577417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16.520307382470129</v>
      </c>
      <c r="X38" s="2">
        <f t="shared" ca="1" si="16"/>
        <v>-7.0371199614142226</v>
      </c>
      <c r="Y38" s="2">
        <f t="shared" ca="1" si="17"/>
        <v>63.202055570208792</v>
      </c>
      <c r="Z38" s="2">
        <f t="shared" ca="1" si="18"/>
        <v>1147.9418938651836</v>
      </c>
      <c r="AA38">
        <f t="shared" si="19"/>
        <v>27</v>
      </c>
      <c r="AB38">
        <f t="shared" ca="1" si="20"/>
        <v>1220.6271368564483</v>
      </c>
      <c r="AC38" s="2">
        <f t="shared" si="21"/>
        <v>1165</v>
      </c>
      <c r="AD38" s="2">
        <f t="shared" ca="1" si="22"/>
        <v>3094.3783548460242</v>
      </c>
      <c r="AE38" s="2">
        <f t="shared" ca="1" si="4"/>
        <v>1220.6271368564483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7.6491130434782617</v>
      </c>
      <c r="E39" s="2">
        <f t="shared" ca="1" si="6"/>
        <v>0.97908772672546018</v>
      </c>
      <c r="F39" s="2">
        <f t="shared" ca="1" si="7"/>
        <v>0.20343850022935811</v>
      </c>
      <c r="G39" s="2">
        <f t="shared" ca="1" si="8"/>
        <v>27.414456348312886</v>
      </c>
      <c r="H39" s="2">
        <f t="shared" ca="1" si="9"/>
        <v>5.6962780064220269</v>
      </c>
      <c r="I39" s="2">
        <f t="shared" ca="1" si="10"/>
        <v>0.95861277662442945</v>
      </c>
      <c r="J39" s="2">
        <f t="shared" ca="1" si="10"/>
        <v>4.1387223375570541E-2</v>
      </c>
      <c r="K39" s="2">
        <f t="shared" ca="1" si="11"/>
        <v>0.19918413871799925</v>
      </c>
      <c r="L39" s="2">
        <f t="shared" si="12"/>
        <v>32620</v>
      </c>
      <c r="M39" s="2">
        <f t="shared" ca="1" si="13"/>
        <v>1140.6372016351611</v>
      </c>
      <c r="N39" s="2">
        <f t="shared" ca="1" si="14"/>
        <v>237.00585276720219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17.132170618857913</v>
      </c>
      <c r="X39" s="2">
        <f t="shared" ca="1" si="16"/>
        <v>-7.7598951613024303</v>
      </c>
      <c r="Y39" s="2">
        <f t="shared" ca="1" si="17"/>
        <v>28.983701096245639</v>
      </c>
      <c r="Z39" s="2">
        <f t="shared" ca="1" si="18"/>
        <v>1147.9418938651836</v>
      </c>
      <c r="AA39">
        <f t="shared" si="19"/>
        <v>28</v>
      </c>
      <c r="AB39">
        <f t="shared" ca="1" si="20"/>
        <v>1186.2978704189848</v>
      </c>
      <c r="AC39" s="2">
        <f t="shared" si="21"/>
        <v>1165</v>
      </c>
      <c r="AD39" s="2">
        <f t="shared" ca="1" si="22"/>
        <v>453.59928438386595</v>
      </c>
      <c r="AE39" s="2">
        <f t="shared" ca="1" si="4"/>
        <v>1186.2978704189848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7.9222956521739141</v>
      </c>
      <c r="E40" s="2">
        <f t="shared" ca="1" si="6"/>
        <v>0.9976675047788075</v>
      </c>
      <c r="F40" s="2">
        <f t="shared" ca="1" si="7"/>
        <v>-6.8260895895294327E-2</v>
      </c>
      <c r="G40" s="2">
        <f t="shared" ca="1" si="8"/>
        <v>28.932357638585419</v>
      </c>
      <c r="H40" s="2">
        <f t="shared" ca="1" si="9"/>
        <v>-1.9795659809635355</v>
      </c>
      <c r="I40" s="2">
        <f t="shared" ca="1" si="10"/>
        <v>0.9953404500915719</v>
      </c>
      <c r="J40" s="2">
        <f t="shared" ca="1" si="10"/>
        <v>4.6595499084282101E-3</v>
      </c>
      <c r="K40" s="2">
        <f t="shared" ca="1" si="11"/>
        <v>-6.8101677681824235E-2</v>
      </c>
      <c r="L40" s="2">
        <f t="shared" si="12"/>
        <v>33785</v>
      </c>
      <c r="M40" s="2">
        <f t="shared" ca="1" si="13"/>
        <v>1162.2826430673108</v>
      </c>
      <c r="N40" s="2">
        <f t="shared" ca="1" si="14"/>
        <v>-79.52394371801789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17.744033855245696</v>
      </c>
      <c r="X40" s="2">
        <f t="shared" ca="1" si="16"/>
        <v>-7.9071517613789526</v>
      </c>
      <c r="Y40" s="2">
        <f t="shared" ca="1" si="17"/>
        <v>-10.072392644435229</v>
      </c>
      <c r="Z40" s="2">
        <f t="shared" ca="1" si="18"/>
        <v>1147.9418938651836</v>
      </c>
      <c r="AA40">
        <f t="shared" si="19"/>
        <v>29</v>
      </c>
      <c r="AB40">
        <f t="shared" ca="1" si="20"/>
        <v>1147.7063833146151</v>
      </c>
      <c r="AC40" s="2">
        <f t="shared" si="21"/>
        <v>1165</v>
      </c>
      <c r="AD40" s="2">
        <f t="shared" ca="1" si="22"/>
        <v>299.06917806102319</v>
      </c>
      <c r="AE40" s="2">
        <f t="shared" ca="1" si="4"/>
        <v>1147.7063833146151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8.1954782608695655</v>
      </c>
      <c r="E41" s="2">
        <f t="shared" ca="1" si="6"/>
        <v>0.94225450412925993</v>
      </c>
      <c r="F41" s="2">
        <f t="shared" ca="1" si="7"/>
        <v>-0.33489767011450289</v>
      </c>
      <c r="G41" s="2">
        <f t="shared" ca="1" si="8"/>
        <v>28.267635123877799</v>
      </c>
      <c r="H41" s="2">
        <f t="shared" ca="1" si="9"/>
        <v>-10.046930103435086</v>
      </c>
      <c r="I41" s="2">
        <f t="shared" ca="1" si="10"/>
        <v>0.88784355055187747</v>
      </c>
      <c r="J41" s="2">
        <f t="shared" ca="1" si="10"/>
        <v>0.11215644944812241</v>
      </c>
      <c r="K41" s="2">
        <f t="shared" ca="1" si="11"/>
        <v>-0.3155588380877854</v>
      </c>
      <c r="L41" s="2">
        <f t="shared" si="12"/>
        <v>34830</v>
      </c>
      <c r="M41" s="2">
        <f t="shared" ca="1" si="13"/>
        <v>1093.9574792940707</v>
      </c>
      <c r="N41" s="2">
        <f t="shared" ca="1" si="14"/>
        <v>-388.81619500293783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18.35589709163348</v>
      </c>
      <c r="X41" s="2">
        <f t="shared" ca="1" si="16"/>
        <v>-7.4679683625105016</v>
      </c>
      <c r="Y41" s="2">
        <f t="shared" ca="1" si="17"/>
        <v>-51.120612218107482</v>
      </c>
      <c r="Z41" s="2">
        <f t="shared" ca="1" si="18"/>
        <v>1147.9418938651836</v>
      </c>
      <c r="AA41">
        <f t="shared" si="19"/>
        <v>30</v>
      </c>
      <c r="AB41">
        <f t="shared" ca="1" si="20"/>
        <v>1107.7092103761991</v>
      </c>
      <c r="AC41" s="2">
        <f t="shared" si="21"/>
        <v>1161</v>
      </c>
      <c r="AD41" s="2">
        <f t="shared" ca="1" si="22"/>
        <v>2839.9082587282105</v>
      </c>
      <c r="AE41" s="2">
        <f t="shared" ca="1" si="4"/>
        <v>1107.7092103761991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8.4686608695652179</v>
      </c>
      <c r="E42" s="2">
        <f t="shared" ca="1" si="6"/>
        <v>0.81695847263839017</v>
      </c>
      <c r="F42" s="2">
        <f t="shared" ca="1" si="7"/>
        <v>-0.57669650075611578</v>
      </c>
      <c r="G42" s="2">
        <f t="shared" ca="1" si="8"/>
        <v>25.325712651790095</v>
      </c>
      <c r="H42" s="2">
        <f t="shared" ca="1" si="9"/>
        <v>-17.877591523439591</v>
      </c>
      <c r="I42" s="2">
        <f t="shared" ca="1" si="10"/>
        <v>0.66742114601565128</v>
      </c>
      <c r="J42" s="2">
        <f t="shared" ca="1" si="10"/>
        <v>0.33257885398434867</v>
      </c>
      <c r="K42" s="2">
        <f t="shared" ca="1" si="11"/>
        <v>-0.47113709243362056</v>
      </c>
      <c r="L42" s="2">
        <f t="shared" si="12"/>
        <v>35929</v>
      </c>
      <c r="M42" s="2">
        <f t="shared" ca="1" si="13"/>
        <v>946.85486978789424</v>
      </c>
      <c r="N42" s="2">
        <f t="shared" ca="1" si="14"/>
        <v>-668.39124437633814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18.96776032802126</v>
      </c>
      <c r="X42" s="2">
        <f t="shared" ca="1" si="16"/>
        <v>-6.4749173396484521</v>
      </c>
      <c r="Y42" s="2">
        <f t="shared" ca="1" si="17"/>
        <v>-90.964445283739963</v>
      </c>
      <c r="Z42" s="2">
        <f t="shared" ca="1" si="18"/>
        <v>1147.9418938651836</v>
      </c>
      <c r="AA42">
        <f t="shared" si="19"/>
        <v>31</v>
      </c>
      <c r="AB42">
        <f t="shared" ca="1" si="20"/>
        <v>1069.4702915698165</v>
      </c>
      <c r="AC42" s="2">
        <f t="shared" si="21"/>
        <v>1159</v>
      </c>
      <c r="AD42" s="2">
        <f t="shared" ca="1" si="22"/>
        <v>8015.568691593674</v>
      </c>
      <c r="AE42" s="2">
        <f t="shared" ca="1" si="4"/>
        <v>1069.4702915698165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8.7418434782608703</v>
      </c>
      <c r="E43" s="2">
        <f t="shared" ca="1" si="6"/>
        <v>0.63107208696054129</v>
      </c>
      <c r="F43" s="2">
        <f t="shared" ca="1" si="7"/>
        <v>-0.77572419135880177</v>
      </c>
      <c r="G43" s="2">
        <f t="shared" ca="1" si="8"/>
        <v>20.194306782737321</v>
      </c>
      <c r="H43" s="2">
        <f t="shared" ca="1" si="9"/>
        <v>-24.823174123481657</v>
      </c>
      <c r="I43" s="2">
        <f t="shared" ca="1" si="10"/>
        <v>0.398251978940733</v>
      </c>
      <c r="J43" s="2">
        <f t="shared" ca="1" si="10"/>
        <v>0.60174802105926695</v>
      </c>
      <c r="K43" s="2">
        <f t="shared" ca="1" si="11"/>
        <v>-0.4895378843465773</v>
      </c>
      <c r="L43" s="2">
        <f t="shared" si="12"/>
        <v>37024</v>
      </c>
      <c r="M43" s="2">
        <f t="shared" ca="1" si="13"/>
        <v>730.15040461334627</v>
      </c>
      <c r="N43" s="2">
        <f t="shared" ca="1" si="14"/>
        <v>-897.51288940213362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19.579623564409044</v>
      </c>
      <c r="X43" s="2">
        <f t="shared" ca="1" si="16"/>
        <v>-5.0016490865596177</v>
      </c>
      <c r="Y43" s="2">
        <f t="shared" ca="1" si="17"/>
        <v>-126.30483593741714</v>
      </c>
      <c r="Z43" s="2">
        <f t="shared" ca="1" si="18"/>
        <v>1147.9418938651836</v>
      </c>
      <c r="AA43">
        <f t="shared" si="19"/>
        <v>32</v>
      </c>
      <c r="AB43">
        <f t="shared" ca="1" si="20"/>
        <v>1036.2150324056158</v>
      </c>
      <c r="AC43" s="2">
        <f t="shared" si="21"/>
        <v>1157</v>
      </c>
      <c r="AD43" s="2">
        <f t="shared" ca="1" si="22"/>
        <v>14589.008396776435</v>
      </c>
      <c r="AE43" s="2">
        <f t="shared" ca="1" si="4"/>
        <v>1036.2150324056158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9.0150260869565226</v>
      </c>
      <c r="E44" s="2">
        <f t="shared" ca="1" si="6"/>
        <v>0.39838175402333165</v>
      </c>
      <c r="F44" s="2">
        <f t="shared" ca="1" si="7"/>
        <v>-0.91721969999629516</v>
      </c>
      <c r="G44" s="2">
        <f t="shared" ca="1" si="8"/>
        <v>13.146597882769944</v>
      </c>
      <c r="H44" s="2">
        <f t="shared" ca="1" si="9"/>
        <v>-30.26825009987774</v>
      </c>
      <c r="I44" s="2">
        <f t="shared" ca="1" si="10"/>
        <v>0.15870802193870631</v>
      </c>
      <c r="J44" s="2">
        <f t="shared" ca="1" si="10"/>
        <v>0.84129197806129374</v>
      </c>
      <c r="K44" s="2">
        <f t="shared" ca="1" si="11"/>
        <v>-0.3654035929092781</v>
      </c>
      <c r="L44" s="2">
        <f t="shared" si="12"/>
        <v>37851</v>
      </c>
      <c r="M44" s="2">
        <f t="shared" ca="1" si="13"/>
        <v>456.94387186476138</v>
      </c>
      <c r="N44" s="2">
        <f t="shared" ca="1" si="14"/>
        <v>-1052.0509958957505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20.191486800796827</v>
      </c>
      <c r="X44" s="2">
        <f t="shared" ca="1" si="16"/>
        <v>-3.1574296776612196</v>
      </c>
      <c r="Y44" s="2">
        <f t="shared" ca="1" si="17"/>
        <v>-154.01037530334804</v>
      </c>
      <c r="Z44" s="2">
        <f t="shared" ca="1" si="18"/>
        <v>1147.9418938651836</v>
      </c>
      <c r="AA44">
        <f t="shared" si="19"/>
        <v>33</v>
      </c>
      <c r="AB44">
        <f t="shared" ca="1" si="20"/>
        <v>1010.9655756849711</v>
      </c>
      <c r="AC44" s="2">
        <f t="shared" si="21"/>
        <v>1147</v>
      </c>
      <c r="AD44" s="2">
        <f t="shared" ca="1" si="22"/>
        <v>18505.364598721328</v>
      </c>
      <c r="AE44" s="2">
        <f t="shared" ca="1" si="4"/>
        <v>1010.9655756849711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9.288208695652175</v>
      </c>
      <c r="E45" s="2">
        <f t="shared" ca="1" si="6"/>
        <v>0.13614513154223734</v>
      </c>
      <c r="F45" s="2">
        <f t="shared" ca="1" si="7"/>
        <v>-0.99068890331796233</v>
      </c>
      <c r="G45" s="2">
        <f t="shared" ca="1" si="8"/>
        <v>4.6289344724360699</v>
      </c>
      <c r="H45" s="2">
        <f t="shared" ca="1" si="9"/>
        <v>-33.683422712810717</v>
      </c>
      <c r="I45" s="2">
        <f t="shared" ca="1" si="10"/>
        <v>1.8535496842653109E-2</v>
      </c>
      <c r="J45" s="2">
        <f t="shared" ca="1" si="10"/>
        <v>0.9814645031573469</v>
      </c>
      <c r="K45" s="2">
        <f t="shared" ca="1" si="11"/>
        <v>-0.13487747105965883</v>
      </c>
      <c r="L45" s="2">
        <f t="shared" si="12"/>
        <v>39270</v>
      </c>
      <c r="M45" s="2">
        <f t="shared" ca="1" si="13"/>
        <v>157.24762693128412</v>
      </c>
      <c r="N45" s="2">
        <f t="shared" ca="1" si="14"/>
        <v>-1144.2456833322465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20.803350037184607</v>
      </c>
      <c r="X45" s="2">
        <f t="shared" ca="1" si="16"/>
        <v>-1.0790370654760837</v>
      </c>
      <c r="Y45" s="2">
        <f t="shared" ca="1" si="17"/>
        <v>-171.38739624469571</v>
      </c>
      <c r="Z45" s="2">
        <f t="shared" ca="1" si="18"/>
        <v>1147.9418938651836</v>
      </c>
      <c r="AA45">
        <f t="shared" si="19"/>
        <v>34</v>
      </c>
      <c r="AB45">
        <f t="shared" ca="1" si="20"/>
        <v>996.27881059219635</v>
      </c>
      <c r="AC45" s="2">
        <f t="shared" si="21"/>
        <v>1155</v>
      </c>
      <c r="AD45" s="2">
        <f t="shared" ca="1" si="22"/>
        <v>25192.415967027882</v>
      </c>
      <c r="AE45" s="2">
        <f t="shared" ca="1" si="4"/>
        <v>996.27881059219635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9.5613913043478274</v>
      </c>
      <c r="E46" s="2">
        <f t="shared" ca="1" si="6"/>
        <v>-0.13618879945239298</v>
      </c>
      <c r="F46" s="2">
        <f t="shared" ca="1" si="7"/>
        <v>-0.99068290128765013</v>
      </c>
      <c r="G46" s="2">
        <f t="shared" ca="1" si="8"/>
        <v>-4.7666079808337543</v>
      </c>
      <c r="H46" s="2">
        <f t="shared" ca="1" si="9"/>
        <v>-34.673901545067757</v>
      </c>
      <c r="I46" s="2">
        <f t="shared" ca="1" si="10"/>
        <v>1.8547389096284117E-2</v>
      </c>
      <c r="J46" s="2">
        <f t="shared" ca="1" si="10"/>
        <v>0.98145261090371594</v>
      </c>
      <c r="K46" s="2">
        <f t="shared" ca="1" si="11"/>
        <v>0.13491991496437861</v>
      </c>
      <c r="L46" s="2">
        <f t="shared" si="12"/>
        <v>40005</v>
      </c>
      <c r="M46" s="2">
        <f t="shared" ca="1" si="13"/>
        <v>-155.66379777408517</v>
      </c>
      <c r="N46" s="2">
        <f t="shared" ca="1" si="14"/>
        <v>-1132.3505561717841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21.415213273572391</v>
      </c>
      <c r="X46" s="2">
        <f t="shared" ca="1" si="16"/>
        <v>1.0793831615361928</v>
      </c>
      <c r="Y46" s="2">
        <f t="shared" ca="1" si="17"/>
        <v>-176.42713313673838</v>
      </c>
      <c r="Z46" s="2">
        <f t="shared" ca="1" si="18"/>
        <v>1147.9418938651836</v>
      </c>
      <c r="AA46">
        <f t="shared" si="19"/>
        <v>35</v>
      </c>
      <c r="AB46">
        <f t="shared" ca="1" si="20"/>
        <v>994.00935716355377</v>
      </c>
      <c r="AC46" s="2">
        <f t="shared" si="21"/>
        <v>1143</v>
      </c>
      <c r="AD46" s="2">
        <f t="shared" ca="1" si="22"/>
        <v>22198.211652817485</v>
      </c>
      <c r="AE46" s="2">
        <f t="shared" ca="1" si="4"/>
        <v>994.00935716355377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9.8345739130434797</v>
      </c>
      <c r="E47" s="2">
        <f t="shared" ca="1" si="6"/>
        <v>-0.39842218326930601</v>
      </c>
      <c r="F47" s="2">
        <f t="shared" ca="1" si="7"/>
        <v>-0.91720213905055825</v>
      </c>
      <c r="G47" s="2">
        <f t="shared" ca="1" si="8"/>
        <v>-14.343198597695016</v>
      </c>
      <c r="H47" s="2">
        <f t="shared" ca="1" si="9"/>
        <v>-33.019277005820101</v>
      </c>
      <c r="I47" s="2">
        <f t="shared" ref="I47:J47" ca="1" si="32">E47*E47</f>
        <v>0.15874023612108046</v>
      </c>
      <c r="J47" s="2">
        <f t="shared" ca="1" si="32"/>
        <v>0.84125976387891954</v>
      </c>
      <c r="K47" s="2">
        <f t="shared" ca="1" si="11"/>
        <v>0.36543367873980104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22.027076509960175</v>
      </c>
      <c r="X47" s="2">
        <f t="shared" ca="1" si="16"/>
        <v>3.1577501052405346</v>
      </c>
      <c r="Y47" s="2">
        <f t="shared" ca="1" si="17"/>
        <v>-168.00810179416698</v>
      </c>
      <c r="Z47" s="2">
        <f t="shared" ca="1" si="18"/>
        <v>1147.9418938651836</v>
      </c>
      <c r="AA47" s="2"/>
      <c r="AB47" s="2"/>
      <c r="AC47" s="2"/>
      <c r="AD47" s="2"/>
      <c r="AE47" s="9">
        <f t="shared" ca="1" si="4"/>
        <v>1005.1186186862174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2019-05-18T11:30:57Z</dcterms:modified>
</cp:coreProperties>
</file>