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3830" windowHeight="9165"/>
  </bookViews>
  <sheets>
    <sheet name="5 valori" sheetId="1" r:id="rId1"/>
    <sheet name="Sheet1" sheetId="4" r:id="rId2"/>
    <sheet name="Sheet2" sheetId="2" r:id="rId3"/>
    <sheet name="Sheet3" sheetId="3" r:id="rId4"/>
  </sheets>
  <calcPr calcId="145621"/>
</workbook>
</file>

<file path=xl/calcChain.xml><?xml version="1.0" encoding="utf-8"?>
<calcChain xmlns="http://schemas.openxmlformats.org/spreadsheetml/2006/main">
  <c r="AA12" i="1" l="1"/>
  <c r="AA13" i="1"/>
  <c r="AA14" i="1"/>
  <c r="AA15" i="1"/>
  <c r="AA16" i="1"/>
  <c r="AA17" i="1"/>
  <c r="AA18" i="1"/>
  <c r="AA19" i="1"/>
  <c r="AA20" i="1"/>
  <c r="AA21" i="1"/>
  <c r="C21" i="1"/>
  <c r="C20" i="1"/>
  <c r="C19" i="1"/>
  <c r="C18" i="1"/>
  <c r="C17" i="1"/>
  <c r="B9" i="1" l="1"/>
  <c r="T1" i="1" s="1"/>
  <c r="A9" i="1"/>
  <c r="L47" i="4"/>
  <c r="C47" i="4"/>
  <c r="AC46" i="4"/>
  <c r="AA46" i="4"/>
  <c r="L46" i="4"/>
  <c r="C46" i="4"/>
  <c r="AC45" i="4"/>
  <c r="AA45" i="4"/>
  <c r="L45" i="4"/>
  <c r="C45" i="4"/>
  <c r="AC44" i="4"/>
  <c r="AA44" i="4"/>
  <c r="L44" i="4"/>
  <c r="C44" i="4"/>
  <c r="AC43" i="4"/>
  <c r="AA43" i="4"/>
  <c r="L43" i="4"/>
  <c r="C43" i="4"/>
  <c r="AC42" i="4"/>
  <c r="AA42" i="4"/>
  <c r="L42" i="4"/>
  <c r="C42" i="4"/>
  <c r="AC41" i="4"/>
  <c r="AA41" i="4"/>
  <c r="L41" i="4"/>
  <c r="C41" i="4"/>
  <c r="AC40" i="4"/>
  <c r="AA40" i="4"/>
  <c r="L40" i="4"/>
  <c r="C40" i="4"/>
  <c r="AC39" i="4"/>
  <c r="AA39" i="4"/>
  <c r="L39" i="4"/>
  <c r="C39" i="4"/>
  <c r="AC38" i="4"/>
  <c r="AA38" i="4"/>
  <c r="L38" i="4"/>
  <c r="C38" i="4"/>
  <c r="AC37" i="4"/>
  <c r="AA37" i="4"/>
  <c r="L37" i="4"/>
  <c r="C37" i="4"/>
  <c r="AC36" i="4"/>
  <c r="AA36" i="4"/>
  <c r="L36" i="4"/>
  <c r="C36" i="4"/>
  <c r="AC35" i="4"/>
  <c r="AA35" i="4"/>
  <c r="L35" i="4"/>
  <c r="C35" i="4"/>
  <c r="AC34" i="4"/>
  <c r="AA34" i="4"/>
  <c r="L34" i="4"/>
  <c r="C34" i="4"/>
  <c r="AC33" i="4"/>
  <c r="AA33" i="4"/>
  <c r="L33" i="4"/>
  <c r="C33" i="4"/>
  <c r="AC32" i="4"/>
  <c r="AA32" i="4"/>
  <c r="L32" i="4"/>
  <c r="C32" i="4"/>
  <c r="AC31" i="4"/>
  <c r="AA31" i="4"/>
  <c r="L31" i="4"/>
  <c r="C31" i="4"/>
  <c r="AC30" i="4"/>
  <c r="AA30" i="4"/>
  <c r="L30" i="4"/>
  <c r="C30" i="4"/>
  <c r="AC29" i="4"/>
  <c r="AA29" i="4"/>
  <c r="L29" i="4"/>
  <c r="C29" i="4"/>
  <c r="AC28" i="4"/>
  <c r="AA28" i="4"/>
  <c r="L28" i="4"/>
  <c r="C28" i="4"/>
  <c r="AC27" i="4"/>
  <c r="AA27" i="4"/>
  <c r="L27" i="4"/>
  <c r="C27" i="4"/>
  <c r="AC26" i="4"/>
  <c r="AA26" i="4"/>
  <c r="L26" i="4"/>
  <c r="C26" i="4"/>
  <c r="AC25" i="4"/>
  <c r="AA25" i="4"/>
  <c r="L25" i="4"/>
  <c r="C25" i="4"/>
  <c r="AC24" i="4"/>
  <c r="AA24" i="4"/>
  <c r="L24" i="4"/>
  <c r="C24" i="4"/>
  <c r="AC23" i="4"/>
  <c r="AA23" i="4"/>
  <c r="L23" i="4"/>
  <c r="C23" i="4"/>
  <c r="AC22" i="4"/>
  <c r="AA22" i="4"/>
  <c r="L22" i="4"/>
  <c r="C22" i="4"/>
  <c r="AC21" i="4"/>
  <c r="AA21" i="4"/>
  <c r="L21" i="4"/>
  <c r="C21" i="4"/>
  <c r="AC20" i="4"/>
  <c r="AA20" i="4"/>
  <c r="L20" i="4"/>
  <c r="C20" i="4"/>
  <c r="AC19" i="4"/>
  <c r="AA19" i="4"/>
  <c r="L19" i="4"/>
  <c r="C19" i="4"/>
  <c r="AC18" i="4"/>
  <c r="AA18" i="4"/>
  <c r="L18" i="4"/>
  <c r="C18" i="4"/>
  <c r="AC17" i="4"/>
  <c r="AA17" i="4"/>
  <c r="L17" i="4"/>
  <c r="C17" i="4"/>
  <c r="AC16" i="4"/>
  <c r="AA16" i="4"/>
  <c r="L16" i="4"/>
  <c r="C16" i="4"/>
  <c r="AC15" i="4"/>
  <c r="AA15" i="4"/>
  <c r="P15" i="4"/>
  <c r="L15" i="4"/>
  <c r="C15" i="4"/>
  <c r="AC14" i="4"/>
  <c r="AA14" i="4"/>
  <c r="L14" i="4"/>
  <c r="C14" i="4"/>
  <c r="AC13" i="4"/>
  <c r="AA13" i="4"/>
  <c r="L13" i="4"/>
  <c r="C13" i="4"/>
  <c r="AC12" i="4"/>
  <c r="AA12" i="4"/>
  <c r="L12" i="4"/>
  <c r="L9" i="4" s="1"/>
  <c r="T2" i="4" s="1"/>
  <c r="Q16" i="4" s="1"/>
  <c r="C12" i="4"/>
  <c r="B9" i="4"/>
  <c r="T1" i="4" s="1"/>
  <c r="A9" i="4"/>
  <c r="P2" i="4" s="1"/>
  <c r="Q1" i="4"/>
  <c r="Q8" i="4" s="1"/>
  <c r="P1" i="4"/>
  <c r="P22" i="4" s="1"/>
  <c r="M1" i="4"/>
  <c r="M4" i="4" s="1"/>
  <c r="AC13" i="1"/>
  <c r="AC14" i="1"/>
  <c r="AC15" i="1"/>
  <c r="AC16" i="1"/>
  <c r="AC12" i="1"/>
  <c r="L13" i="1"/>
  <c r="L14" i="1"/>
  <c r="L15" i="1"/>
  <c r="L16" i="1"/>
  <c r="L12" i="1"/>
  <c r="P1" i="1"/>
  <c r="P29" i="1" s="1"/>
  <c r="P2" i="1"/>
  <c r="P30" i="1" s="1"/>
  <c r="C13" i="1"/>
  <c r="C14" i="1"/>
  <c r="C15" i="1"/>
  <c r="C16" i="1"/>
  <c r="C12" i="1"/>
  <c r="C9" i="1" l="1"/>
  <c r="C9" i="4"/>
  <c r="Q2" i="4" s="1"/>
  <c r="Q23" i="4" s="1"/>
  <c r="L9" i="1"/>
  <c r="T2" i="1" s="1"/>
  <c r="S30" i="1" s="1"/>
  <c r="Q2" i="1"/>
  <c r="Q9" i="1" s="1"/>
  <c r="Q30" i="4"/>
  <c r="Q9" i="4"/>
  <c r="D45" i="4"/>
  <c r="D37" i="4"/>
  <c r="D31" i="4"/>
  <c r="D43" i="4"/>
  <c r="D35" i="4"/>
  <c r="D29" i="4"/>
  <c r="D46" i="4"/>
  <c r="D38" i="4"/>
  <c r="D26" i="4"/>
  <c r="D20" i="4"/>
  <c r="D16" i="4"/>
  <c r="D41" i="4"/>
  <c r="D25" i="4"/>
  <c r="D21" i="4"/>
  <c r="D15" i="4"/>
  <c r="D44" i="4"/>
  <c r="D36" i="4"/>
  <c r="D24" i="4"/>
  <c r="D47" i="4"/>
  <c r="D39" i="4"/>
  <c r="D33" i="4"/>
  <c r="D27" i="4"/>
  <c r="D23" i="4"/>
  <c r="D34" i="4"/>
  <c r="D32" i="4"/>
  <c r="D19" i="4"/>
  <c r="D22" i="4"/>
  <c r="D13" i="4"/>
  <c r="D30" i="4"/>
  <c r="D18" i="4"/>
  <c r="D17" i="4"/>
  <c r="D12" i="4"/>
  <c r="D28" i="4"/>
  <c r="D14" i="4"/>
  <c r="D42" i="4"/>
  <c r="D40" i="4"/>
  <c r="R22" i="4"/>
  <c r="S29" i="4"/>
  <c r="P8" i="4"/>
  <c r="Q15" i="4"/>
  <c r="R23" i="4"/>
  <c r="P23" i="4"/>
  <c r="P30" i="4"/>
  <c r="P16" i="4"/>
  <c r="Q22" i="4"/>
  <c r="Q29" i="4"/>
  <c r="S30" i="4"/>
  <c r="P9" i="4"/>
  <c r="P29" i="4"/>
  <c r="R22" i="1"/>
  <c r="Q15" i="1"/>
  <c r="P8" i="1"/>
  <c r="S29" i="1"/>
  <c r="Q1" i="1"/>
  <c r="Q29" i="1" s="1"/>
  <c r="P22" i="1"/>
  <c r="P15" i="1"/>
  <c r="P23" i="1"/>
  <c r="P16" i="1"/>
  <c r="M4" i="1"/>
  <c r="D21" i="1" s="1"/>
  <c r="Q8" i="1" l="1"/>
  <c r="Q22" i="1"/>
  <c r="E21" i="1"/>
  <c r="F21" i="1"/>
  <c r="D19" i="1"/>
  <c r="F19" i="1" s="1"/>
  <c r="D20" i="1"/>
  <c r="D17" i="1"/>
  <c r="F17" i="1" s="1"/>
  <c r="D18" i="1"/>
  <c r="P9" i="1"/>
  <c r="R23" i="1"/>
  <c r="Q23" i="1"/>
  <c r="Q16" i="1"/>
  <c r="Q30" i="1"/>
  <c r="F27" i="4"/>
  <c r="E27" i="4"/>
  <c r="F29" i="4"/>
  <c r="E29" i="4"/>
  <c r="E40" i="4"/>
  <c r="F40" i="4"/>
  <c r="F13" i="4"/>
  <c r="E13" i="4"/>
  <c r="F39" i="4"/>
  <c r="E39" i="4"/>
  <c r="F41" i="4"/>
  <c r="E41" i="4"/>
  <c r="F43" i="4"/>
  <c r="E43" i="4"/>
  <c r="F42" i="4"/>
  <c r="E42" i="4"/>
  <c r="F22" i="4"/>
  <c r="E22" i="4"/>
  <c r="F47" i="4"/>
  <c r="E47" i="4"/>
  <c r="F16" i="4"/>
  <c r="E16" i="4"/>
  <c r="F31" i="4"/>
  <c r="E31" i="4"/>
  <c r="F21" i="4"/>
  <c r="E21" i="4"/>
  <c r="E30" i="4"/>
  <c r="F30" i="4"/>
  <c r="F33" i="4"/>
  <c r="E33" i="4"/>
  <c r="F25" i="4"/>
  <c r="E25" i="4"/>
  <c r="F35" i="4"/>
  <c r="E35" i="4"/>
  <c r="F19" i="4"/>
  <c r="E19" i="4"/>
  <c r="F24" i="4"/>
  <c r="E24" i="4"/>
  <c r="E20" i="4"/>
  <c r="F20" i="4"/>
  <c r="F37" i="4"/>
  <c r="E37" i="4"/>
  <c r="F18" i="4"/>
  <c r="E18" i="4"/>
  <c r="F14" i="4"/>
  <c r="E14" i="4"/>
  <c r="F28" i="4"/>
  <c r="E28" i="4"/>
  <c r="F32" i="4"/>
  <c r="E32" i="4"/>
  <c r="F36" i="4"/>
  <c r="E36" i="4"/>
  <c r="E26" i="4"/>
  <c r="F26" i="4"/>
  <c r="F45" i="4"/>
  <c r="E45" i="4"/>
  <c r="E12" i="4"/>
  <c r="F12" i="4"/>
  <c r="E34" i="4"/>
  <c r="F34" i="4"/>
  <c r="F44" i="4"/>
  <c r="E44" i="4"/>
  <c r="E38" i="4"/>
  <c r="F38" i="4"/>
  <c r="F17" i="4"/>
  <c r="E17" i="4"/>
  <c r="F23" i="4"/>
  <c r="E23" i="4"/>
  <c r="E15" i="4"/>
  <c r="F15" i="4"/>
  <c r="E46" i="4"/>
  <c r="F46" i="4"/>
  <c r="D14" i="1"/>
  <c r="D15" i="1"/>
  <c r="D16" i="1"/>
  <c r="D12" i="1"/>
  <c r="D13" i="1"/>
  <c r="E17" i="1" l="1"/>
  <c r="K17" i="1" s="1"/>
  <c r="E19" i="1"/>
  <c r="G19" i="1" s="1"/>
  <c r="K21" i="1"/>
  <c r="I21" i="1"/>
  <c r="G21" i="1"/>
  <c r="H21" i="1"/>
  <c r="J21" i="1"/>
  <c r="E20" i="1"/>
  <c r="F20" i="1"/>
  <c r="J19" i="1"/>
  <c r="H19" i="1"/>
  <c r="E18" i="1"/>
  <c r="F18" i="1"/>
  <c r="H17" i="1"/>
  <c r="J17" i="1"/>
  <c r="H32" i="4"/>
  <c r="N32" i="4"/>
  <c r="J32" i="4"/>
  <c r="M21" i="4"/>
  <c r="K21" i="4"/>
  <c r="I21" i="4"/>
  <c r="G21" i="4"/>
  <c r="G46" i="4"/>
  <c r="M46" i="4"/>
  <c r="K46" i="4"/>
  <c r="I46" i="4"/>
  <c r="I45" i="4"/>
  <c r="G45" i="4"/>
  <c r="M45" i="4"/>
  <c r="K45" i="4"/>
  <c r="J37" i="4"/>
  <c r="H37" i="4"/>
  <c r="N37" i="4"/>
  <c r="N35" i="4"/>
  <c r="J35" i="4"/>
  <c r="H35" i="4"/>
  <c r="H22" i="4"/>
  <c r="N22" i="4"/>
  <c r="J22" i="4"/>
  <c r="G38" i="4"/>
  <c r="M38" i="4"/>
  <c r="K38" i="4"/>
  <c r="I38" i="4"/>
  <c r="H28" i="4"/>
  <c r="N28" i="4"/>
  <c r="J28" i="4"/>
  <c r="M25" i="4"/>
  <c r="K25" i="4"/>
  <c r="I25" i="4"/>
  <c r="G25" i="4"/>
  <c r="K42" i="4"/>
  <c r="I42" i="4"/>
  <c r="G42" i="4"/>
  <c r="M42" i="4"/>
  <c r="I13" i="4"/>
  <c r="G13" i="4"/>
  <c r="M13" i="4"/>
  <c r="K13" i="4"/>
  <c r="M15" i="4"/>
  <c r="K15" i="4"/>
  <c r="I15" i="4"/>
  <c r="G15" i="4"/>
  <c r="I44" i="4"/>
  <c r="G44" i="4"/>
  <c r="M44" i="4"/>
  <c r="K44" i="4"/>
  <c r="J26" i="4"/>
  <c r="N26" i="4"/>
  <c r="H26" i="4"/>
  <c r="I14" i="4"/>
  <c r="G14" i="4"/>
  <c r="K14" i="4"/>
  <c r="M14" i="4"/>
  <c r="M20" i="4"/>
  <c r="K20" i="4"/>
  <c r="I20" i="4"/>
  <c r="G20" i="4"/>
  <c r="H25" i="4"/>
  <c r="N25" i="4"/>
  <c r="J25" i="4"/>
  <c r="J31" i="4"/>
  <c r="H31" i="4"/>
  <c r="N31" i="4"/>
  <c r="H42" i="4"/>
  <c r="N42" i="4"/>
  <c r="J42" i="4"/>
  <c r="H13" i="4"/>
  <c r="N13" i="4"/>
  <c r="J13" i="4"/>
  <c r="G23" i="4"/>
  <c r="M23" i="4"/>
  <c r="K23" i="4"/>
  <c r="I23" i="4"/>
  <c r="N44" i="4"/>
  <c r="J44" i="4"/>
  <c r="H44" i="4"/>
  <c r="G26" i="4"/>
  <c r="M26" i="4"/>
  <c r="K26" i="4"/>
  <c r="I26" i="4"/>
  <c r="J14" i="4"/>
  <c r="H14" i="4"/>
  <c r="N14" i="4"/>
  <c r="I24" i="4"/>
  <c r="G24" i="4"/>
  <c r="M24" i="4"/>
  <c r="K24" i="4"/>
  <c r="G33" i="4"/>
  <c r="M33" i="4"/>
  <c r="I33" i="4"/>
  <c r="K33" i="4"/>
  <c r="K16" i="4"/>
  <c r="I16" i="4"/>
  <c r="G16" i="4"/>
  <c r="M16" i="4"/>
  <c r="K43" i="4"/>
  <c r="I43" i="4"/>
  <c r="M43" i="4"/>
  <c r="G43" i="4"/>
  <c r="J40" i="4"/>
  <c r="H40" i="4"/>
  <c r="N40" i="4"/>
  <c r="K22" i="4"/>
  <c r="I22" i="4"/>
  <c r="G22" i="4"/>
  <c r="M22" i="4"/>
  <c r="J23" i="4"/>
  <c r="H23" i="4"/>
  <c r="N23" i="4"/>
  <c r="J34" i="4"/>
  <c r="H34" i="4"/>
  <c r="N34" i="4"/>
  <c r="I36" i="4"/>
  <c r="G36" i="4"/>
  <c r="M36" i="4"/>
  <c r="K36" i="4"/>
  <c r="N24" i="4"/>
  <c r="H24" i="4"/>
  <c r="J24" i="4"/>
  <c r="J33" i="4"/>
  <c r="H33" i="4"/>
  <c r="N33" i="4"/>
  <c r="J16" i="4"/>
  <c r="H16" i="4"/>
  <c r="N16" i="4"/>
  <c r="N43" i="4"/>
  <c r="J43" i="4"/>
  <c r="H43" i="4"/>
  <c r="M40" i="4"/>
  <c r="K40" i="4"/>
  <c r="I40" i="4"/>
  <c r="G40" i="4"/>
  <c r="M12" i="4"/>
  <c r="K12" i="4"/>
  <c r="G12" i="4"/>
  <c r="I12" i="4"/>
  <c r="E9" i="4"/>
  <c r="I37" i="4"/>
  <c r="G37" i="4"/>
  <c r="M37" i="4"/>
  <c r="K37" i="4"/>
  <c r="J38" i="4"/>
  <c r="N38" i="4"/>
  <c r="H38" i="4"/>
  <c r="K28" i="4"/>
  <c r="I28" i="4"/>
  <c r="G28" i="4"/>
  <c r="M28" i="4"/>
  <c r="H21" i="4"/>
  <c r="N21" i="4"/>
  <c r="J21" i="4"/>
  <c r="J39" i="4"/>
  <c r="H39" i="4"/>
  <c r="N39" i="4"/>
  <c r="J15" i="4"/>
  <c r="N15" i="4"/>
  <c r="H15" i="4"/>
  <c r="J45" i="4"/>
  <c r="H45" i="4"/>
  <c r="N45" i="4"/>
  <c r="J20" i="4"/>
  <c r="N20" i="4"/>
  <c r="H20" i="4"/>
  <c r="I31" i="4"/>
  <c r="G31" i="4"/>
  <c r="K31" i="4"/>
  <c r="M31" i="4"/>
  <c r="K17" i="4"/>
  <c r="G17" i="4"/>
  <c r="M17" i="4"/>
  <c r="I17" i="4"/>
  <c r="M34" i="4"/>
  <c r="K34" i="4"/>
  <c r="I34" i="4"/>
  <c r="G34" i="4"/>
  <c r="N36" i="4"/>
  <c r="J36" i="4"/>
  <c r="H36" i="4"/>
  <c r="I18" i="4"/>
  <c r="G18" i="4"/>
  <c r="M18" i="4"/>
  <c r="K18" i="4"/>
  <c r="I19" i="4"/>
  <c r="M19" i="4"/>
  <c r="G19" i="4"/>
  <c r="K19" i="4"/>
  <c r="J30" i="4"/>
  <c r="H30" i="4"/>
  <c r="N30" i="4"/>
  <c r="G47" i="4"/>
  <c r="M47" i="4"/>
  <c r="K47" i="4"/>
  <c r="I47" i="4"/>
  <c r="M41" i="4"/>
  <c r="K41" i="4"/>
  <c r="I41" i="4"/>
  <c r="G41" i="4"/>
  <c r="K29" i="4"/>
  <c r="I29" i="4"/>
  <c r="M29" i="4"/>
  <c r="G29" i="4"/>
  <c r="J17" i="4"/>
  <c r="H17" i="4"/>
  <c r="N17" i="4"/>
  <c r="H12" i="4"/>
  <c r="N12" i="4"/>
  <c r="J12" i="4"/>
  <c r="F9" i="4"/>
  <c r="K32" i="4"/>
  <c r="I32" i="4"/>
  <c r="G32" i="4"/>
  <c r="M32" i="4"/>
  <c r="J18" i="4"/>
  <c r="H18" i="4"/>
  <c r="N18" i="4"/>
  <c r="J19" i="4"/>
  <c r="H19" i="4"/>
  <c r="N19" i="4"/>
  <c r="M30" i="4"/>
  <c r="K30" i="4"/>
  <c r="I30" i="4"/>
  <c r="G30" i="4"/>
  <c r="J47" i="4"/>
  <c r="H47" i="4"/>
  <c r="N47" i="4"/>
  <c r="H41" i="4"/>
  <c r="N41" i="4"/>
  <c r="J41" i="4"/>
  <c r="N29" i="4"/>
  <c r="J29" i="4"/>
  <c r="H29" i="4"/>
  <c r="J46" i="4"/>
  <c r="N46" i="4"/>
  <c r="H46" i="4"/>
  <c r="K35" i="4"/>
  <c r="I35" i="4"/>
  <c r="M35" i="4"/>
  <c r="G35" i="4"/>
  <c r="G39" i="4"/>
  <c r="M39" i="4"/>
  <c r="K39" i="4"/>
  <c r="I39" i="4"/>
  <c r="G27" i="4"/>
  <c r="M27" i="4"/>
  <c r="K27" i="4"/>
  <c r="I27" i="4"/>
  <c r="J27" i="4"/>
  <c r="H27" i="4"/>
  <c r="N27" i="4"/>
  <c r="E13" i="1"/>
  <c r="F13" i="1"/>
  <c r="F12" i="1"/>
  <c r="E12" i="1"/>
  <c r="F16" i="1"/>
  <c r="E16" i="1"/>
  <c r="F15" i="1"/>
  <c r="E15" i="1"/>
  <c r="F14" i="1"/>
  <c r="E14" i="1"/>
  <c r="K19" i="1" l="1"/>
  <c r="I17" i="1"/>
  <c r="G17" i="1"/>
  <c r="I19" i="1"/>
  <c r="K20" i="1"/>
  <c r="I20" i="1"/>
  <c r="G20" i="1"/>
  <c r="H20" i="1"/>
  <c r="J20" i="1"/>
  <c r="G18" i="1"/>
  <c r="K18" i="1"/>
  <c r="I18" i="1"/>
  <c r="J18" i="1"/>
  <c r="H18" i="1"/>
  <c r="F9" i="1"/>
  <c r="E9" i="1"/>
  <c r="H9" i="4"/>
  <c r="S2" i="4" s="1"/>
  <c r="M9" i="4"/>
  <c r="T3" i="4" s="1"/>
  <c r="R24" i="4" s="1"/>
  <c r="P3" i="4"/>
  <c r="R1" i="4"/>
  <c r="P4" i="4"/>
  <c r="S1" i="4"/>
  <c r="I9" i="4"/>
  <c r="R3" i="4" s="1"/>
  <c r="J9" i="4"/>
  <c r="S4" i="4" s="1"/>
  <c r="G9" i="4"/>
  <c r="N9" i="4"/>
  <c r="T4" i="4" s="1"/>
  <c r="K9" i="4"/>
  <c r="M15" i="1"/>
  <c r="I15" i="1"/>
  <c r="G15" i="1"/>
  <c r="K15" i="1"/>
  <c r="J16" i="1"/>
  <c r="N16" i="1"/>
  <c r="H16" i="1"/>
  <c r="K13" i="1"/>
  <c r="I13" i="1"/>
  <c r="G13" i="1"/>
  <c r="M13" i="1"/>
  <c r="M14" i="1"/>
  <c r="K14" i="1"/>
  <c r="G14" i="1"/>
  <c r="I14" i="1"/>
  <c r="I16" i="1"/>
  <c r="K16" i="1"/>
  <c r="G16" i="1"/>
  <c r="M16" i="1"/>
  <c r="N13" i="1"/>
  <c r="J13" i="1"/>
  <c r="H13" i="1"/>
  <c r="H14" i="1"/>
  <c r="N14" i="1"/>
  <c r="J14" i="1"/>
  <c r="H15" i="1"/>
  <c r="N15" i="1"/>
  <c r="J15" i="1"/>
  <c r="H12" i="1"/>
  <c r="J12" i="1"/>
  <c r="N12" i="1"/>
  <c r="K12" i="1"/>
  <c r="I12" i="1"/>
  <c r="G12" i="1"/>
  <c r="M12" i="1"/>
  <c r="N9" i="1" l="1"/>
  <c r="T4" i="1" s="1"/>
  <c r="R25" i="1" s="1"/>
  <c r="M9" i="1"/>
  <c r="T3" i="1" s="1"/>
  <c r="P10" i="1" s="1"/>
  <c r="G9" i="1"/>
  <c r="Q3" i="1" s="1"/>
  <c r="K9" i="1"/>
  <c r="S3" i="1" s="1"/>
  <c r="J9" i="1"/>
  <c r="S4" i="1" s="1"/>
  <c r="S11" i="1" s="1"/>
  <c r="I9" i="1"/>
  <c r="R3" i="1" s="1"/>
  <c r="R17" i="1" s="1"/>
  <c r="H9" i="1"/>
  <c r="S2" i="1" s="1"/>
  <c r="Q4" i="4"/>
  <c r="Q25" i="4" s="1"/>
  <c r="P10" i="4"/>
  <c r="Q17" i="4"/>
  <c r="S31" i="4"/>
  <c r="R2" i="4"/>
  <c r="Q3" i="4"/>
  <c r="S18" i="4"/>
  <c r="S25" i="4"/>
  <c r="S11" i="4"/>
  <c r="R31" i="4"/>
  <c r="R10" i="4"/>
  <c r="R17" i="4"/>
  <c r="S15" i="4"/>
  <c r="S8" i="4"/>
  <c r="S22" i="4"/>
  <c r="P32" i="4"/>
  <c r="P18" i="4"/>
  <c r="P25" i="4"/>
  <c r="S23" i="4"/>
  <c r="S16" i="4"/>
  <c r="S9" i="4"/>
  <c r="R29" i="4"/>
  <c r="R15" i="4"/>
  <c r="R8" i="4"/>
  <c r="R4" i="4"/>
  <c r="S3" i="4"/>
  <c r="P24" i="4"/>
  <c r="P31" i="4"/>
  <c r="P17" i="4"/>
  <c r="P11" i="4"/>
  <c r="R25" i="4"/>
  <c r="Q18" i="4"/>
  <c r="S32" i="4"/>
  <c r="P4" i="1"/>
  <c r="S1" i="1"/>
  <c r="R1" i="1"/>
  <c r="P3" i="1"/>
  <c r="Q11" i="4" l="1"/>
  <c r="Q32" i="4"/>
  <c r="S17" i="4"/>
  <c r="S10" i="4"/>
  <c r="S24" i="4"/>
  <c r="Q31" i="4"/>
  <c r="Q10" i="4"/>
  <c r="Q24" i="4"/>
  <c r="R32" i="4"/>
  <c r="R18" i="4"/>
  <c r="R11" i="4"/>
  <c r="R30" i="4"/>
  <c r="R16" i="4"/>
  <c r="R9" i="4"/>
  <c r="T6" i="4"/>
  <c r="S18" i="1"/>
  <c r="S25" i="1"/>
  <c r="R2" i="1"/>
  <c r="R30" i="1" s="1"/>
  <c r="R4" i="1"/>
  <c r="R11" i="1" s="1"/>
  <c r="Q4" i="1"/>
  <c r="Q25" i="1" s="1"/>
  <c r="R24" i="1"/>
  <c r="R10" i="1"/>
  <c r="Q18" i="1"/>
  <c r="S32" i="1"/>
  <c r="Q17" i="1"/>
  <c r="R31" i="1"/>
  <c r="P11" i="1"/>
  <c r="S31" i="1"/>
  <c r="S22" i="1"/>
  <c r="S8" i="1"/>
  <c r="S15" i="1"/>
  <c r="Q24" i="1"/>
  <c r="Q10" i="1"/>
  <c r="Q31" i="1"/>
  <c r="R29" i="1"/>
  <c r="R8" i="1"/>
  <c r="R15" i="1"/>
  <c r="S10" i="1"/>
  <c r="S17" i="1"/>
  <c r="S24" i="1"/>
  <c r="P31" i="1"/>
  <c r="P17" i="1"/>
  <c r="P24" i="1"/>
  <c r="S9" i="1"/>
  <c r="S23" i="1"/>
  <c r="S16" i="1"/>
  <c r="P32" i="1"/>
  <c r="P25" i="1"/>
  <c r="P18" i="1"/>
  <c r="S27" i="4" l="1"/>
  <c r="T27" i="4" s="1"/>
  <c r="X39" i="4" s="1"/>
  <c r="S34" i="4"/>
  <c r="T34" i="4" s="1"/>
  <c r="Y34" i="4" s="1"/>
  <c r="S20" i="4"/>
  <c r="T20" i="4" s="1"/>
  <c r="W30" i="4" s="1"/>
  <c r="S13" i="4"/>
  <c r="T13" i="4" s="1"/>
  <c r="Z39" i="4" s="1"/>
  <c r="R32" i="1"/>
  <c r="R18" i="1"/>
  <c r="Q32" i="1"/>
  <c r="R9" i="1"/>
  <c r="Q11" i="1"/>
  <c r="R16" i="1"/>
  <c r="T6" i="1"/>
  <c r="S27" i="1"/>
  <c r="X13" i="4" l="1"/>
  <c r="X43" i="4"/>
  <c r="X45" i="4"/>
  <c r="X22" i="4"/>
  <c r="X26" i="4"/>
  <c r="X20" i="4"/>
  <c r="X16" i="4"/>
  <c r="X21" i="4"/>
  <c r="X30" i="4"/>
  <c r="X46" i="4"/>
  <c r="X24" i="4"/>
  <c r="X28" i="4"/>
  <c r="X27" i="4"/>
  <c r="X14" i="4"/>
  <c r="X40" i="4"/>
  <c r="X31" i="4"/>
  <c r="X32" i="4"/>
  <c r="X15" i="4"/>
  <c r="X41" i="4"/>
  <c r="X36" i="4"/>
  <c r="X44" i="4"/>
  <c r="X19" i="4"/>
  <c r="X29" i="4"/>
  <c r="X47" i="4"/>
  <c r="X17" i="4"/>
  <c r="X34" i="4"/>
  <c r="X18" i="4"/>
  <c r="X42" i="4"/>
  <c r="X38" i="4"/>
  <c r="X23" i="4"/>
  <c r="X25" i="4"/>
  <c r="X33" i="4"/>
  <c r="X12" i="4"/>
  <c r="X35" i="4"/>
  <c r="X37" i="4"/>
  <c r="Y47" i="4"/>
  <c r="Y36" i="4"/>
  <c r="Y46" i="4"/>
  <c r="Y21" i="4"/>
  <c r="Y40" i="4"/>
  <c r="Y30" i="4"/>
  <c r="Y38" i="4"/>
  <c r="Y23" i="4"/>
  <c r="Y31" i="4"/>
  <c r="Y29" i="4"/>
  <c r="Y15" i="4"/>
  <c r="Y13" i="4"/>
  <c r="Y19" i="4"/>
  <c r="Y27" i="4"/>
  <c r="Y42" i="4"/>
  <c r="Z44" i="4"/>
  <c r="Y33" i="4"/>
  <c r="Y17" i="4"/>
  <c r="Y35" i="4"/>
  <c r="Y25" i="4"/>
  <c r="Y44" i="4"/>
  <c r="Y18" i="4"/>
  <c r="Y37" i="4"/>
  <c r="Y22" i="4"/>
  <c r="Y45" i="4"/>
  <c r="Y41" i="4"/>
  <c r="Y26" i="4"/>
  <c r="Y20" i="4"/>
  <c r="Y28" i="4"/>
  <c r="Y39" i="4"/>
  <c r="Y43" i="4"/>
  <c r="Y16" i="4"/>
  <c r="Y14" i="4"/>
  <c r="Y12" i="4"/>
  <c r="Y32" i="4"/>
  <c r="Y24" i="4"/>
  <c r="W21" i="4"/>
  <c r="W47" i="4"/>
  <c r="W35" i="4"/>
  <c r="W24" i="4"/>
  <c r="W13" i="4"/>
  <c r="W22" i="4"/>
  <c r="W15" i="4"/>
  <c r="W14" i="4"/>
  <c r="W42" i="4"/>
  <c r="W41" i="4"/>
  <c r="W40" i="4"/>
  <c r="W17" i="4"/>
  <c r="W26" i="4"/>
  <c r="Z15" i="4"/>
  <c r="W12" i="4"/>
  <c r="W36" i="4"/>
  <c r="W20" i="4"/>
  <c r="W44" i="4"/>
  <c r="W18" i="4"/>
  <c r="W25" i="4"/>
  <c r="W29" i="4"/>
  <c r="W32" i="4"/>
  <c r="W31" i="4"/>
  <c r="W27" i="4"/>
  <c r="W37" i="4"/>
  <c r="W33" i="4"/>
  <c r="W38" i="4"/>
  <c r="Z21" i="4"/>
  <c r="W16" i="4"/>
  <c r="W28" i="4"/>
  <c r="W19" i="4"/>
  <c r="W23" i="4"/>
  <c r="W43" i="4"/>
  <c r="W45" i="4"/>
  <c r="W39" i="4"/>
  <c r="W46" i="4"/>
  <c r="Z38" i="4"/>
  <c r="W34" i="4"/>
  <c r="Z46" i="4"/>
  <c r="Z40" i="4"/>
  <c r="Z19" i="4"/>
  <c r="Z34" i="4"/>
  <c r="Z47" i="4"/>
  <c r="Z36" i="4"/>
  <c r="Z25" i="4"/>
  <c r="Z42" i="4"/>
  <c r="Z31" i="4"/>
  <c r="Z35" i="4"/>
  <c r="Z37" i="4"/>
  <c r="Z27" i="4"/>
  <c r="Z23" i="4"/>
  <c r="Z16" i="4"/>
  <c r="Z41" i="4"/>
  <c r="Z43" i="4"/>
  <c r="Z45" i="4"/>
  <c r="Z17" i="4"/>
  <c r="Z28" i="4"/>
  <c r="Z22" i="4"/>
  <c r="Z14" i="4"/>
  <c r="Z29" i="4"/>
  <c r="Z18" i="4"/>
  <c r="Z12" i="4"/>
  <c r="Z26" i="4"/>
  <c r="Z20" i="4"/>
  <c r="Z33" i="4"/>
  <c r="Z30" i="4"/>
  <c r="AE30" i="4" s="1"/>
  <c r="AB30" i="4" s="1"/>
  <c r="AD30" i="4" s="1"/>
  <c r="Z13" i="4"/>
  <c r="Z32" i="4"/>
  <c r="Z24" i="4"/>
  <c r="S20" i="1"/>
  <c r="T20" i="1" s="1"/>
  <c r="S34" i="1"/>
  <c r="T34" i="1" s="1"/>
  <c r="T27" i="1"/>
  <c r="S13" i="1"/>
  <c r="T13" i="1" s="1"/>
  <c r="Z17" i="1" l="1"/>
  <c r="Z18" i="1"/>
  <c r="Z19" i="1"/>
  <c r="Z20" i="1"/>
  <c r="Z21" i="1"/>
  <c r="W17" i="1"/>
  <c r="W18" i="1"/>
  <c r="W19" i="1"/>
  <c r="W20" i="1"/>
  <c r="W21" i="1"/>
  <c r="Y17" i="1"/>
  <c r="Y18" i="1"/>
  <c r="Y19" i="1"/>
  <c r="Y20" i="1"/>
  <c r="Y21" i="1"/>
  <c r="X17" i="1"/>
  <c r="X18" i="1"/>
  <c r="X19" i="1"/>
  <c r="X20" i="1"/>
  <c r="X21" i="1"/>
  <c r="Y14" i="1"/>
  <c r="AE26" i="4"/>
  <c r="AB26" i="4" s="1"/>
  <c r="AD26" i="4" s="1"/>
  <c r="AE31" i="4"/>
  <c r="AB31" i="4" s="1"/>
  <c r="AD31" i="4" s="1"/>
  <c r="AE39" i="4"/>
  <c r="AB39" i="4" s="1"/>
  <c r="AD39" i="4" s="1"/>
  <c r="AE17" i="4"/>
  <c r="AB17" i="4" s="1"/>
  <c r="AD17" i="4" s="1"/>
  <c r="AE25" i="4"/>
  <c r="AB25" i="4" s="1"/>
  <c r="AD25" i="4" s="1"/>
  <c r="AE46" i="4"/>
  <c r="AB46" i="4" s="1"/>
  <c r="AD46" i="4" s="1"/>
  <c r="AE15" i="4"/>
  <c r="AB15" i="4" s="1"/>
  <c r="AD15" i="4" s="1"/>
  <c r="AE38" i="4"/>
  <c r="AB38" i="4" s="1"/>
  <c r="AD38" i="4" s="1"/>
  <c r="AE18" i="4"/>
  <c r="AB18" i="4" s="1"/>
  <c r="AD18" i="4" s="1"/>
  <c r="AE44" i="4"/>
  <c r="AB44" i="4" s="1"/>
  <c r="AD44" i="4" s="1"/>
  <c r="AE41" i="4"/>
  <c r="AB41" i="4" s="1"/>
  <c r="AD41" i="4" s="1"/>
  <c r="AE21" i="4"/>
  <c r="AB21" i="4" s="1"/>
  <c r="AD21" i="4" s="1"/>
  <c r="AE47" i="4"/>
  <c r="AE8" i="4" s="1"/>
  <c r="X3" i="4" s="1"/>
  <c r="AE12" i="4"/>
  <c r="AB12" i="4" s="1"/>
  <c r="AD12" i="4" s="1"/>
  <c r="AE40" i="4"/>
  <c r="AB40" i="4" s="1"/>
  <c r="AD40" i="4" s="1"/>
  <c r="AE19" i="4"/>
  <c r="AB19" i="4" s="1"/>
  <c r="AD19" i="4" s="1"/>
  <c r="AE35" i="4"/>
  <c r="AB35" i="4" s="1"/>
  <c r="AD35" i="4" s="1"/>
  <c r="AE28" i="4"/>
  <c r="AB28" i="4" s="1"/>
  <c r="AD28" i="4" s="1"/>
  <c r="AE45" i="4"/>
  <c r="AB45" i="4" s="1"/>
  <c r="AD45" i="4" s="1"/>
  <c r="AE29" i="4"/>
  <c r="AB29" i="4" s="1"/>
  <c r="AD29" i="4" s="1"/>
  <c r="AE22" i="4"/>
  <c r="AB22" i="4" s="1"/>
  <c r="AD22" i="4" s="1"/>
  <c r="AE32" i="4"/>
  <c r="AB32" i="4" s="1"/>
  <c r="AD32" i="4" s="1"/>
  <c r="AE16" i="4"/>
  <c r="AB16" i="4" s="1"/>
  <c r="AD16" i="4" s="1"/>
  <c r="AE24" i="4"/>
  <c r="AB24" i="4" s="1"/>
  <c r="AD24" i="4" s="1"/>
  <c r="AE13" i="4"/>
  <c r="AB13" i="4" s="1"/>
  <c r="AD13" i="4" s="1"/>
  <c r="AE33" i="4"/>
  <c r="AB33" i="4" s="1"/>
  <c r="AD33" i="4" s="1"/>
  <c r="AE20" i="4"/>
  <c r="AB20" i="4" s="1"/>
  <c r="AD20" i="4" s="1"/>
  <c r="AE43" i="4"/>
  <c r="AB43" i="4" s="1"/>
  <c r="AD43" i="4" s="1"/>
  <c r="AE42" i="4"/>
  <c r="AB42" i="4" s="1"/>
  <c r="AD42" i="4" s="1"/>
  <c r="AE36" i="4"/>
  <c r="AB36" i="4" s="1"/>
  <c r="AD36" i="4" s="1"/>
  <c r="AE14" i="4"/>
  <c r="AB14" i="4" s="1"/>
  <c r="AD14" i="4" s="1"/>
  <c r="AE27" i="4"/>
  <c r="AB27" i="4" s="1"/>
  <c r="AD27" i="4" s="1"/>
  <c r="AE34" i="4"/>
  <c r="AB34" i="4" s="1"/>
  <c r="AD34" i="4" s="1"/>
  <c r="AE23" i="4"/>
  <c r="AB23" i="4" s="1"/>
  <c r="AD23" i="4" s="1"/>
  <c r="AE37" i="4"/>
  <c r="AB37" i="4" s="1"/>
  <c r="AD37" i="4" s="1"/>
  <c r="X14" i="1"/>
  <c r="X15" i="1"/>
  <c r="X12" i="1"/>
  <c r="X13" i="1"/>
  <c r="X16" i="1"/>
  <c r="Y15" i="1"/>
  <c r="Z15" i="1"/>
  <c r="W16" i="1"/>
  <c r="W14" i="1"/>
  <c r="W12" i="1"/>
  <c r="Z13" i="1"/>
  <c r="Z12" i="1"/>
  <c r="Z14" i="1"/>
  <c r="Z16" i="1"/>
  <c r="W15" i="1"/>
  <c r="W13" i="1"/>
  <c r="Y12" i="1"/>
  <c r="Y13" i="1"/>
  <c r="Y16" i="1"/>
  <c r="AE19" i="1" l="1"/>
  <c r="AB19" i="1" s="1"/>
  <c r="AE20" i="1"/>
  <c r="AB20" i="1" s="1"/>
  <c r="AE21" i="1"/>
  <c r="AB21" i="1" s="1"/>
  <c r="AE18" i="1"/>
  <c r="AB18" i="1" s="1"/>
  <c r="AE17" i="1"/>
  <c r="AB17" i="1" s="1"/>
  <c r="AD8" i="4"/>
  <c r="AD10" i="4"/>
  <c r="AC10" i="4" s="1"/>
  <c r="Y3" i="4" s="1"/>
  <c r="Z3" i="4" s="1"/>
  <c r="X5" i="4" s="1"/>
  <c r="AE15" i="1"/>
  <c r="AB15" i="1" s="1"/>
  <c r="AD15" i="1" s="1"/>
  <c r="AE14" i="1"/>
  <c r="AB14" i="1" s="1"/>
  <c r="AD14" i="1" s="1"/>
  <c r="AE16" i="1"/>
  <c r="AD8" i="1" s="1"/>
  <c r="AE12" i="1"/>
  <c r="AB12" i="1" s="1"/>
  <c r="AD12" i="1" s="1"/>
  <c r="AE13" i="1"/>
  <c r="AB13" i="1" s="1"/>
  <c r="AD13" i="1" s="1"/>
  <c r="AB16" i="1" l="1"/>
  <c r="AD16" i="1" s="1"/>
  <c r="AD10" i="1" s="1"/>
  <c r="AC10" i="1" s="1"/>
  <c r="Y3" i="1" s="1"/>
  <c r="Z3" i="1" s="1"/>
  <c r="AE8" i="1"/>
  <c r="X3" i="1" s="1"/>
  <c r="X5" i="1" l="1"/>
</calcChain>
</file>

<file path=xl/sharedStrings.xml><?xml version="1.0" encoding="utf-8"?>
<sst xmlns="http://schemas.openxmlformats.org/spreadsheetml/2006/main" count="278" uniqueCount="44">
  <si>
    <t>V</t>
  </si>
  <si>
    <t>=</t>
  </si>
  <si>
    <t>a</t>
  </si>
  <si>
    <t>+</t>
  </si>
  <si>
    <t>bt</t>
  </si>
  <si>
    <t>c*SIN(2PI*t/N)</t>
  </si>
  <si>
    <t>d*COS(2PI*t/N)</t>
  </si>
  <si>
    <t>N</t>
  </si>
  <si>
    <t>t</t>
  </si>
  <si>
    <t>t2</t>
  </si>
  <si>
    <t>n</t>
  </si>
  <si>
    <t>2PI/N</t>
  </si>
  <si>
    <t>PI</t>
  </si>
  <si>
    <t>2PIt/N</t>
  </si>
  <si>
    <t>SIN</t>
  </si>
  <si>
    <t>COS</t>
  </si>
  <si>
    <t>st</t>
  </si>
  <si>
    <t>s SIN</t>
  </si>
  <si>
    <t>s COS</t>
  </si>
  <si>
    <t>st2</t>
  </si>
  <si>
    <t>sV</t>
  </si>
  <si>
    <t>t*SIN</t>
  </si>
  <si>
    <t>t*COS</t>
  </si>
  <si>
    <t>s t*SIN</t>
  </si>
  <si>
    <t>s t*COS</t>
  </si>
  <si>
    <t>SIN2</t>
  </si>
  <si>
    <t>COS2</t>
  </si>
  <si>
    <t>s SIN2</t>
  </si>
  <si>
    <t>s COS2</t>
  </si>
  <si>
    <t>SINCOS</t>
  </si>
  <si>
    <t>s SINCOS</t>
  </si>
  <si>
    <t>tV</t>
  </si>
  <si>
    <t>V SIN</t>
  </si>
  <si>
    <t>V COS</t>
  </si>
  <si>
    <t>s tV</t>
  </si>
  <si>
    <t>s V SIN</t>
  </si>
  <si>
    <t>s V COS</t>
  </si>
  <si>
    <t>c ...</t>
  </si>
  <si>
    <t>d ...</t>
  </si>
  <si>
    <t xml:space="preserve"> </t>
  </si>
  <si>
    <t>valoare</t>
  </si>
  <si>
    <t>diferenta globala</t>
  </si>
  <si>
    <t>rezultat</t>
  </si>
  <si>
    <t>VIITORUL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</si>
</sst>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/>
    <xf numFmtId="0" fontId="3" fillId="0" borderId="0" xfId="0" applyFont="1" applyAlignment="1">
      <alignment horizontal="center"/>
    </xf>
    <xf numFmtId="0" fontId="0" fillId="3" borderId="0" xfId="0" applyFill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'5 valori'!$AA$12:$AA$21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xVal>
          <c:yVal>
            <c:numRef>
              <c:f>'5 valori'!$AB$12:$AB$21</c:f>
              <c:numCache>
                <c:formatCode>General</c:formatCode>
                <c:ptCount val="10"/>
                <c:pt idx="0">
                  <c:v>276.85162098132901</c:v>
                </c:pt>
                <c:pt idx="1">
                  <c:v>260.1490320587709</c:v>
                </c:pt>
                <c:pt idx="2">
                  <c:v>271.59600139743497</c:v>
                </c:pt>
                <c:pt idx="3">
                  <c:v>339.38582999889888</c:v>
                </c:pt>
                <c:pt idx="4">
                  <c:v>420.05016781481146</c:v>
                </c:pt>
                <c:pt idx="5">
                  <c:v>421.07207986687558</c:v>
                </c:pt>
                <c:pt idx="6">
                  <c:v>318.06376101343261</c:v>
                </c:pt>
                <c:pt idx="7">
                  <c:v>219.76607240330594</c:v>
                </c:pt>
                <c:pt idx="8">
                  <c:v>264.94432654733765</c:v>
                </c:pt>
                <c:pt idx="9">
                  <c:v>445.25562278264783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xVal>
            <c:numRef>
              <c:f>'5 valori'!$AA$12:$AA$21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xVal>
          <c:yVal>
            <c:numRef>
              <c:f>'5 valori'!$AC$12:$AC$21</c:f>
              <c:numCache>
                <c:formatCode>General</c:formatCode>
                <c:ptCount val="10"/>
                <c:pt idx="0">
                  <c:v>273</c:v>
                </c:pt>
                <c:pt idx="1">
                  <c:v>282</c:v>
                </c:pt>
                <c:pt idx="2">
                  <c:v>291</c:v>
                </c:pt>
                <c:pt idx="3">
                  <c:v>362</c:v>
                </c:pt>
                <c:pt idx="4">
                  <c:v>362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817280"/>
        <c:axId val="54817856"/>
      </c:scatterChart>
      <c:valAx>
        <c:axId val="54817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4817856"/>
        <c:crosses val="autoZero"/>
        <c:crossBetween val="midCat"/>
      </c:valAx>
      <c:valAx>
        <c:axId val="548178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481728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Sheet1!$AA$12:$AA$46</c:f>
              <c:numCache>
                <c:formatCode>General</c:formatCode>
                <c:ptCount val="3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</c:numCache>
            </c:numRef>
          </c:xVal>
          <c:yVal>
            <c:numRef>
              <c:f>Sheet1!$AB$12:$AB$46</c:f>
              <c:numCache>
                <c:formatCode>General</c:formatCode>
                <c:ptCount val="35"/>
                <c:pt idx="0">
                  <c:v>1151.3149384596932</c:v>
                </c:pt>
                <c:pt idx="1">
                  <c:v>1153.7424539216029</c:v>
                </c:pt>
                <c:pt idx="2">
                  <c:v>1154.4039748629705</c:v>
                </c:pt>
                <c:pt idx="3">
                  <c:v>1152.7158134284111</c:v>
                </c:pt>
                <c:pt idx="4">
                  <c:v>1148.4173654683166</c:v>
                </c:pt>
                <c:pt idx="5">
                  <c:v>1141.6224177807192</c:v>
                </c:pt>
                <c:pt idx="6">
                  <c:v>1132.8292794087354</c:v>
                </c:pt>
                <c:pt idx="7">
                  <c:v>1122.8876083113641</c:v>
                </c:pt>
                <c:pt idx="8">
                  <c:v>1112.9241130791418</c:v>
                </c:pt>
                <c:pt idx="9">
                  <c:v>1104.2334768777789</c:v>
                </c:pt>
                <c:pt idx="10">
                  <c:v>1098.1444855093757</c:v>
                </c:pt>
                <c:pt idx="11">
                  <c:v>1095.8740955377573</c:v>
                </c:pt>
                <c:pt idx="12">
                  <c:v>1098.3837797096899</c:v>
                </c:pt>
                <c:pt idx="13">
                  <c:v>1106.2527642325301</c:v>
                </c:pt>
                <c:pt idx="14">
                  <c:v>1119.5816721782126</c:v>
                </c:pt>
                <c:pt idx="15">
                  <c:v>1137.9376796665085</c:v>
                </c:pt>
                <c:pt idx="16">
                  <c:v>1160.348766411968</c:v>
                </c:pt>
                <c:pt idx="17">
                  <c:v>1185.3502942341145</c:v>
                </c:pt>
                <c:pt idx="18">
                  <c:v>1211.0823511260455</c:v>
                </c:pt>
                <c:pt idx="19">
                  <c:v>1235.4314780181362</c:v>
                </c:pt>
                <c:pt idx="20">
                  <c:v>1256.2059862479857</c:v>
                </c:pt>
                <c:pt idx="21">
                  <c:v>1271.3304858377708</c:v>
                </c:pt>
                <c:pt idx="22">
                  <c:v>1279.0428254181911</c:v>
                </c:pt>
                <c:pt idx="23">
                  <c:v>1278.0756472068867</c:v>
                </c:pt>
                <c:pt idx="24">
                  <c:v>1267.8053195336558</c:v>
                </c:pt>
                <c:pt idx="25">
                  <c:v>1248.3531267009969</c:v>
                </c:pt>
                <c:pt idx="26">
                  <c:v>1220.6271368564483</c:v>
                </c:pt>
                <c:pt idx="27">
                  <c:v>1186.2978704189848</c:v>
                </c:pt>
                <c:pt idx="28">
                  <c:v>1147.7063833146151</c:v>
                </c:pt>
                <c:pt idx="29">
                  <c:v>1107.7092103761991</c:v>
                </c:pt>
                <c:pt idx="30">
                  <c:v>1069.4702915698165</c:v>
                </c:pt>
                <c:pt idx="31">
                  <c:v>1036.2150324056158</c:v>
                </c:pt>
                <c:pt idx="32">
                  <c:v>1010.9655756849711</c:v>
                </c:pt>
                <c:pt idx="33">
                  <c:v>996.27881059219635</c:v>
                </c:pt>
                <c:pt idx="34">
                  <c:v>994.00935716355377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xVal>
            <c:numRef>
              <c:f>Sheet1!$AA$12:$AA$46</c:f>
              <c:numCache>
                <c:formatCode>General</c:formatCode>
                <c:ptCount val="3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</c:numCache>
            </c:numRef>
          </c:xVal>
          <c:yVal>
            <c:numRef>
              <c:f>Sheet1!$AC$12:$AC$46</c:f>
              <c:numCache>
                <c:formatCode>General</c:formatCode>
                <c:ptCount val="35"/>
                <c:pt idx="0">
                  <c:v>1131</c:v>
                </c:pt>
                <c:pt idx="1">
                  <c:v>1142</c:v>
                </c:pt>
                <c:pt idx="2">
                  <c:v>1144</c:v>
                </c:pt>
                <c:pt idx="3">
                  <c:v>1149</c:v>
                </c:pt>
                <c:pt idx="4">
                  <c:v>1141</c:v>
                </c:pt>
                <c:pt idx="5">
                  <c:v>1148</c:v>
                </c:pt>
                <c:pt idx="6">
                  <c:v>1139</c:v>
                </c:pt>
                <c:pt idx="7">
                  <c:v>1141</c:v>
                </c:pt>
                <c:pt idx="8">
                  <c:v>1142</c:v>
                </c:pt>
                <c:pt idx="9">
                  <c:v>1147</c:v>
                </c:pt>
                <c:pt idx="10">
                  <c:v>1151</c:v>
                </c:pt>
                <c:pt idx="11">
                  <c:v>1162</c:v>
                </c:pt>
                <c:pt idx="12">
                  <c:v>1165</c:v>
                </c:pt>
                <c:pt idx="13">
                  <c:v>1168</c:v>
                </c:pt>
                <c:pt idx="14">
                  <c:v>1168</c:v>
                </c:pt>
                <c:pt idx="15">
                  <c:v>1166</c:v>
                </c:pt>
                <c:pt idx="16">
                  <c:v>1166</c:v>
                </c:pt>
                <c:pt idx="17">
                  <c:v>1163</c:v>
                </c:pt>
                <c:pt idx="18">
                  <c:v>1165</c:v>
                </c:pt>
                <c:pt idx="19">
                  <c:v>1167</c:v>
                </c:pt>
                <c:pt idx="20">
                  <c:v>1168</c:v>
                </c:pt>
                <c:pt idx="21">
                  <c:v>1171</c:v>
                </c:pt>
                <c:pt idx="22">
                  <c:v>1176</c:v>
                </c:pt>
                <c:pt idx="23">
                  <c:v>1172</c:v>
                </c:pt>
                <c:pt idx="24">
                  <c:v>1162</c:v>
                </c:pt>
                <c:pt idx="25">
                  <c:v>1168</c:v>
                </c:pt>
                <c:pt idx="26">
                  <c:v>1165</c:v>
                </c:pt>
                <c:pt idx="27">
                  <c:v>1165</c:v>
                </c:pt>
                <c:pt idx="28">
                  <c:v>1165</c:v>
                </c:pt>
                <c:pt idx="29">
                  <c:v>1161</c:v>
                </c:pt>
                <c:pt idx="30">
                  <c:v>1159</c:v>
                </c:pt>
                <c:pt idx="31">
                  <c:v>1157</c:v>
                </c:pt>
                <c:pt idx="32">
                  <c:v>1147</c:v>
                </c:pt>
                <c:pt idx="33">
                  <c:v>1155</c:v>
                </c:pt>
                <c:pt idx="34">
                  <c:v>1143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819584"/>
        <c:axId val="54820160"/>
      </c:scatterChart>
      <c:valAx>
        <c:axId val="54819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4820160"/>
        <c:crosses val="autoZero"/>
        <c:crossBetween val="midCat"/>
      </c:valAx>
      <c:valAx>
        <c:axId val="548201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481958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314325</xdr:colOff>
      <xdr:row>6</xdr:row>
      <xdr:rowOff>19050</xdr:rowOff>
    </xdr:from>
    <xdr:to>
      <xdr:col>21</xdr:col>
      <xdr:colOff>85725</xdr:colOff>
      <xdr:row>19</xdr:row>
      <xdr:rowOff>209550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516255</xdr:colOff>
      <xdr:row>48</xdr:row>
      <xdr:rowOff>25824</xdr:rowOff>
    </xdr:from>
    <xdr:to>
      <xdr:col>22</xdr:col>
      <xdr:colOff>52547</xdr:colOff>
      <xdr:row>75</xdr:row>
      <xdr:rowOff>181716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78"/>
  <sheetViews>
    <sheetView tabSelected="1" zoomScaleNormal="100" workbookViewId="0">
      <selection activeCell="B17" sqref="B17"/>
    </sheetView>
  </sheetViews>
  <sheetFormatPr defaultRowHeight="15" x14ac:dyDescent="0.25"/>
  <cols>
    <col min="1" max="1" width="6.140625" customWidth="1"/>
    <col min="4" max="4" width="7.28515625" customWidth="1"/>
    <col min="5" max="6" width="12.7109375" bestFit="1" customWidth="1"/>
    <col min="7" max="7" width="13.42578125" customWidth="1"/>
    <col min="9" max="9" width="13.7109375" customWidth="1"/>
    <col min="11" max="11" width="24.42578125" customWidth="1"/>
    <col min="15" max="15" width="8.5703125" customWidth="1"/>
    <col min="16" max="16" width="13.5703125" bestFit="1" customWidth="1"/>
    <col min="18" max="19" width="13.5703125" bestFit="1" customWidth="1"/>
    <col min="20" max="20" width="10" bestFit="1" customWidth="1"/>
    <col min="21" max="21" width="3.5703125" customWidth="1"/>
    <col min="22" max="22" width="5.28515625" customWidth="1"/>
    <col min="23" max="23" width="7.42578125" customWidth="1"/>
    <col min="25" max="25" width="8.85546875" customWidth="1"/>
    <col min="26" max="26" width="9.28515625" customWidth="1"/>
  </cols>
  <sheetData>
    <row r="1" spans="1:41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3</v>
      </c>
      <c r="G1" s="5" t="s">
        <v>5</v>
      </c>
      <c r="H1" s="5" t="s">
        <v>3</v>
      </c>
      <c r="I1" s="5" t="s">
        <v>6</v>
      </c>
      <c r="K1" s="5" t="s">
        <v>7</v>
      </c>
      <c r="L1" s="5" t="s">
        <v>1</v>
      </c>
      <c r="M1" s="5">
        <v>5.6</v>
      </c>
      <c r="O1" t="s">
        <v>39</v>
      </c>
      <c r="P1" s="2">
        <f>M2</f>
        <v>5</v>
      </c>
      <c r="Q1" s="2">
        <f>A9</f>
        <v>15</v>
      </c>
      <c r="R1" s="2">
        <f>E9</f>
        <v>-0.13814018347004775</v>
      </c>
      <c r="S1" s="2">
        <f>F9</f>
        <v>-0.60520973038100967</v>
      </c>
      <c r="T1" s="2">
        <f>B9</f>
        <v>1570</v>
      </c>
      <c r="U1" t="s">
        <v>39</v>
      </c>
      <c r="V1" s="2"/>
      <c r="W1" s="2" t="s">
        <v>39</v>
      </c>
      <c r="X1" s="2" t="s">
        <v>39</v>
      </c>
      <c r="Y1" s="2" t="s">
        <v>39</v>
      </c>
      <c r="Z1" s="2"/>
      <c r="AA1" s="2" t="s">
        <v>39</v>
      </c>
      <c r="AB1" s="2">
        <v>0</v>
      </c>
      <c r="AC1" s="2" t="s">
        <v>39</v>
      </c>
      <c r="AD1" s="10"/>
      <c r="AE1" s="2"/>
      <c r="AF1" s="2" t="s">
        <v>39</v>
      </c>
      <c r="AG1" s="2" t="s">
        <v>39</v>
      </c>
      <c r="AH1" s="2"/>
      <c r="AI1" s="2"/>
      <c r="AJ1" s="2"/>
      <c r="AK1" s="2"/>
      <c r="AL1" s="2"/>
      <c r="AM1" s="2"/>
      <c r="AN1" s="2"/>
      <c r="AO1" s="2"/>
    </row>
    <row r="2" spans="1:41" x14ac:dyDescent="0.25">
      <c r="C2" s="7"/>
      <c r="D2" s="7"/>
      <c r="E2" s="7"/>
      <c r="F2" s="6"/>
      <c r="G2" s="6"/>
      <c r="H2" s="6"/>
      <c r="I2" s="6"/>
      <c r="J2" s="6"/>
      <c r="K2" s="6" t="s">
        <v>10</v>
      </c>
      <c r="L2" s="6" t="s">
        <v>1</v>
      </c>
      <c r="M2" s="6">
        <v>5</v>
      </c>
      <c r="O2" t="s">
        <v>39</v>
      </c>
      <c r="P2" s="6">
        <f>A9</f>
        <v>15</v>
      </c>
      <c r="Q2" s="2">
        <f>C9</f>
        <v>55</v>
      </c>
      <c r="R2" s="2">
        <f>G9</f>
        <v>-5.2200781117345532</v>
      </c>
      <c r="S2" s="2">
        <f>H9</f>
        <v>-0.718729415923546</v>
      </c>
      <c r="T2" s="2">
        <f>L9</f>
        <v>4968</v>
      </c>
      <c r="U2" s="2" t="s">
        <v>39</v>
      </c>
      <c r="V2" s="2"/>
      <c r="W2" s="2" t="s">
        <v>39</v>
      </c>
      <c r="X2" s="2" t="s">
        <v>40</v>
      </c>
      <c r="Y2" s="2" t="s">
        <v>41</v>
      </c>
      <c r="Z2" t="s">
        <v>42</v>
      </c>
      <c r="AA2" s="2" t="s">
        <v>39</v>
      </c>
      <c r="AB2" s="2"/>
      <c r="AC2" s="2" t="s">
        <v>39</v>
      </c>
      <c r="AD2" s="2"/>
      <c r="AE2" s="2"/>
      <c r="AF2" s="2" t="s">
        <v>39</v>
      </c>
      <c r="AG2" s="2" t="s">
        <v>39</v>
      </c>
      <c r="AH2" s="2"/>
      <c r="AI2" s="2"/>
      <c r="AJ2" s="2"/>
      <c r="AK2" s="2"/>
      <c r="AL2" s="2"/>
      <c r="AM2" s="2"/>
      <c r="AN2" s="2"/>
      <c r="AO2" s="2"/>
    </row>
    <row r="3" spans="1:41" x14ac:dyDescent="0.25">
      <c r="C3" s="7"/>
      <c r="D3" s="7"/>
      <c r="E3" s="7"/>
      <c r="F3" s="6"/>
      <c r="G3" s="6"/>
      <c r="H3" s="6"/>
      <c r="I3" s="6"/>
      <c r="J3" s="6"/>
      <c r="K3" s="6" t="s">
        <v>12</v>
      </c>
      <c r="L3" s="6" t="s">
        <v>1</v>
      </c>
      <c r="M3" s="6">
        <v>3.1415999999999999</v>
      </c>
      <c r="O3" t="s">
        <v>39</v>
      </c>
      <c r="P3" s="6">
        <f>E9</f>
        <v>-0.13814018347004775</v>
      </c>
      <c r="Q3" s="2">
        <f>G9</f>
        <v>-5.2200781117345532</v>
      </c>
      <c r="R3" s="2">
        <f>I9</f>
        <v>2.8117370153880197</v>
      </c>
      <c r="S3" s="2">
        <f>K9</f>
        <v>-0.15013067996872859</v>
      </c>
      <c r="T3" s="2">
        <f>M9</f>
        <v>-176.93980268379499</v>
      </c>
      <c r="U3" s="2" t="s">
        <v>39</v>
      </c>
      <c r="V3" s="2"/>
      <c r="W3" s="2" t="s">
        <v>39</v>
      </c>
      <c r="X3" s="2">
        <f>AE8</f>
        <v>420.05016781481146</v>
      </c>
      <c r="Y3" s="2">
        <f>AC10</f>
        <v>13.784103328236124</v>
      </c>
      <c r="Z3" t="str">
        <f>IF(ABS(Y3)&lt;10,"bine","rau")</f>
        <v>rau</v>
      </c>
      <c r="AA3" s="2" t="s">
        <v>39</v>
      </c>
      <c r="AB3" s="2"/>
      <c r="AC3" s="2" t="s">
        <v>39</v>
      </c>
      <c r="AD3" s="2"/>
      <c r="AE3" s="2"/>
      <c r="AF3" s="2" t="s">
        <v>39</v>
      </c>
      <c r="AG3" s="2" t="s">
        <v>39</v>
      </c>
      <c r="AH3" s="2"/>
      <c r="AI3" s="2"/>
      <c r="AJ3" s="2"/>
      <c r="AK3" s="2"/>
      <c r="AL3" s="2"/>
      <c r="AM3" s="2"/>
      <c r="AN3" s="2"/>
      <c r="AO3" s="2"/>
    </row>
    <row r="4" spans="1:41" x14ac:dyDescent="0.25">
      <c r="C4" s="7"/>
      <c r="D4" s="7"/>
      <c r="E4" s="7"/>
      <c r="F4" s="6"/>
      <c r="G4" s="6"/>
      <c r="H4" s="6"/>
      <c r="I4" s="6"/>
      <c r="J4" s="6"/>
      <c r="K4" s="2" t="s">
        <v>11</v>
      </c>
      <c r="L4" s="6" t="s">
        <v>1</v>
      </c>
      <c r="M4" s="2">
        <f>2*M3/M1</f>
        <v>1.1220000000000001</v>
      </c>
      <c r="O4" t="s">
        <v>39</v>
      </c>
      <c r="P4" s="6">
        <f>F9</f>
        <v>-0.60520973038100967</v>
      </c>
      <c r="Q4" s="2">
        <f>H9</f>
        <v>-0.718729415923546</v>
      </c>
      <c r="R4" s="2">
        <f>K9</f>
        <v>-0.15013067996872859</v>
      </c>
      <c r="S4" s="2">
        <f>J9</f>
        <v>2.1882629846119799</v>
      </c>
      <c r="T4" s="2">
        <f>N9</f>
        <v>-138.60209502983696</v>
      </c>
      <c r="U4" s="2" t="s">
        <v>39</v>
      </c>
      <c r="V4" s="2"/>
      <c r="W4" s="2" t="s">
        <v>39</v>
      </c>
      <c r="X4" s="2"/>
      <c r="Y4" s="2"/>
      <c r="Z4" s="2"/>
      <c r="AA4" s="2" t="s">
        <v>39</v>
      </c>
      <c r="AB4" s="2"/>
      <c r="AC4" s="2" t="s">
        <v>39</v>
      </c>
      <c r="AD4" s="2"/>
      <c r="AE4" s="2"/>
      <c r="AF4" s="2" t="s">
        <v>39</v>
      </c>
      <c r="AG4" s="2" t="s">
        <v>39</v>
      </c>
      <c r="AH4" s="2"/>
      <c r="AI4" s="2"/>
      <c r="AJ4" s="2"/>
      <c r="AK4" s="2"/>
      <c r="AL4" s="2"/>
      <c r="AM4" s="2"/>
      <c r="AN4" s="2"/>
      <c r="AO4" s="2"/>
    </row>
    <row r="5" spans="1:41" x14ac:dyDescent="0.25">
      <c r="L5" s="2"/>
      <c r="M5" s="2"/>
      <c r="N5" s="2"/>
      <c r="O5" s="2" t="s">
        <v>39</v>
      </c>
      <c r="P5" s="2"/>
      <c r="Q5" s="2"/>
      <c r="R5" s="2"/>
      <c r="S5" s="2"/>
      <c r="T5" s="2"/>
      <c r="U5" s="2" t="s">
        <v>39</v>
      </c>
      <c r="V5" s="2"/>
      <c r="W5" s="2" t="s">
        <v>39</v>
      </c>
      <c r="X5" s="9" t="str">
        <f>IF(Z3="bine",X3,"")</f>
        <v/>
      </c>
      <c r="Y5" s="2"/>
      <c r="Z5" s="2"/>
      <c r="AA5" s="2" t="s">
        <v>39</v>
      </c>
      <c r="AB5" s="2"/>
      <c r="AC5" s="2" t="s">
        <v>39</v>
      </c>
      <c r="AD5" s="2"/>
      <c r="AE5" s="2"/>
      <c r="AF5" s="2" t="s">
        <v>39</v>
      </c>
      <c r="AG5" s="2" t="s">
        <v>39</v>
      </c>
      <c r="AH5" s="2"/>
      <c r="AI5" s="2"/>
      <c r="AJ5" s="2"/>
      <c r="AK5" s="2"/>
      <c r="AL5" s="2"/>
      <c r="AM5" s="2"/>
      <c r="AN5" s="2"/>
      <c r="AO5" s="2"/>
    </row>
    <row r="6" spans="1:41" x14ac:dyDescent="0.25">
      <c r="O6" s="2" t="s">
        <v>39</v>
      </c>
      <c r="P6" s="2"/>
      <c r="Q6" s="2"/>
      <c r="R6" s="2"/>
      <c r="S6" s="2"/>
      <c r="T6" s="2">
        <f>MDETERM(P1:S4)</f>
        <v>43.226090044797743</v>
      </c>
      <c r="U6" s="2" t="s">
        <v>39</v>
      </c>
      <c r="V6" s="2"/>
      <c r="W6" s="2" t="s">
        <v>39</v>
      </c>
      <c r="X6" s="2"/>
      <c r="Y6" s="2"/>
      <c r="Z6" s="2"/>
      <c r="AA6" s="2" t="s">
        <v>39</v>
      </c>
      <c r="AB6" s="2"/>
      <c r="AC6" s="2"/>
      <c r="AD6" s="2"/>
      <c r="AE6" s="2"/>
      <c r="AF6" s="2" t="s">
        <v>39</v>
      </c>
      <c r="AG6" s="2" t="s">
        <v>39</v>
      </c>
      <c r="AH6" s="2"/>
      <c r="AI6" s="2"/>
      <c r="AJ6" s="2"/>
      <c r="AK6" s="2"/>
      <c r="AL6" s="2"/>
      <c r="AM6" s="2"/>
      <c r="AN6" s="2"/>
      <c r="AO6" s="2"/>
    </row>
    <row r="7" spans="1:41" x14ac:dyDescent="0.25">
      <c r="O7" t="s">
        <v>39</v>
      </c>
      <c r="R7" s="2"/>
      <c r="S7" s="2"/>
      <c r="T7" s="2"/>
      <c r="U7" s="2" t="s">
        <v>39</v>
      </c>
      <c r="V7" s="2"/>
      <c r="W7" s="2" t="s">
        <v>39</v>
      </c>
      <c r="X7" s="2"/>
      <c r="Y7" s="2"/>
      <c r="Z7" s="2"/>
      <c r="AA7" s="2" t="s">
        <v>39</v>
      </c>
      <c r="AB7" s="2"/>
      <c r="AC7" s="2"/>
      <c r="AD7" s="2"/>
      <c r="AE7" s="2"/>
      <c r="AF7" s="2" t="s">
        <v>39</v>
      </c>
      <c r="AG7" s="2" t="s">
        <v>39</v>
      </c>
      <c r="AH7" s="2"/>
      <c r="AI7" s="2"/>
      <c r="AJ7" s="2"/>
      <c r="AK7" s="2"/>
      <c r="AL7" s="2"/>
      <c r="AM7" s="2"/>
      <c r="AN7" s="2"/>
      <c r="AO7" s="2"/>
    </row>
    <row r="8" spans="1:41" x14ac:dyDescent="0.25">
      <c r="A8" t="s">
        <v>16</v>
      </c>
      <c r="B8" t="s">
        <v>20</v>
      </c>
      <c r="C8" t="s">
        <v>19</v>
      </c>
      <c r="E8" t="s">
        <v>17</v>
      </c>
      <c r="F8" t="s">
        <v>18</v>
      </c>
      <c r="G8" s="2" t="s">
        <v>23</v>
      </c>
      <c r="H8" s="2" t="s">
        <v>24</v>
      </c>
      <c r="I8" s="2" t="s">
        <v>27</v>
      </c>
      <c r="J8" s="2" t="s">
        <v>28</v>
      </c>
      <c r="K8" s="2" t="s">
        <v>30</v>
      </c>
      <c r="L8" s="2" t="s">
        <v>34</v>
      </c>
      <c r="M8" s="2" t="s">
        <v>35</v>
      </c>
      <c r="N8" s="2" t="s">
        <v>36</v>
      </c>
      <c r="O8" s="2" t="s">
        <v>39</v>
      </c>
      <c r="P8" s="2">
        <f>T1</f>
        <v>1570</v>
      </c>
      <c r="Q8" s="2">
        <f t="shared" ref="Q8:S8" si="0">Q1</f>
        <v>15</v>
      </c>
      <c r="R8" s="2">
        <f t="shared" si="0"/>
        <v>-0.13814018347004775</v>
      </c>
      <c r="S8" s="2">
        <f t="shared" si="0"/>
        <v>-0.60520973038100967</v>
      </c>
      <c r="T8" s="2"/>
      <c r="U8" s="2" t="s">
        <v>39</v>
      </c>
      <c r="V8" s="2"/>
      <c r="W8" s="2" t="s">
        <v>39</v>
      </c>
      <c r="X8" s="2"/>
      <c r="Y8" s="2"/>
      <c r="Z8" s="2"/>
      <c r="AA8" s="2" t="s">
        <v>39</v>
      </c>
      <c r="AB8" s="2"/>
      <c r="AC8" s="2"/>
      <c r="AD8" s="2">
        <f>AE16-AC16</f>
        <v>58.050167814811459</v>
      </c>
      <c r="AE8" s="2">
        <f>AE16</f>
        <v>420.05016781481146</v>
      </c>
      <c r="AF8" s="2" t="s">
        <v>39</v>
      </c>
      <c r="AG8" s="2" t="s">
        <v>39</v>
      </c>
      <c r="AH8" s="2"/>
      <c r="AI8" s="2"/>
      <c r="AJ8" s="2"/>
      <c r="AK8" s="2"/>
      <c r="AL8" s="2"/>
      <c r="AM8" s="2"/>
      <c r="AN8" s="2"/>
      <c r="AO8" s="2"/>
    </row>
    <row r="9" spans="1:41" x14ac:dyDescent="0.25">
      <c r="A9">
        <f>SUM(A12:A16)</f>
        <v>15</v>
      </c>
      <c r="B9">
        <f>SUM(B12:B16)</f>
        <v>1570</v>
      </c>
      <c r="C9">
        <f>SUM(C12:C16)</f>
        <v>55</v>
      </c>
      <c r="E9">
        <f t="shared" ref="E9:N9" si="1">SUM(E12:E16)</f>
        <v>-0.13814018347004775</v>
      </c>
      <c r="F9">
        <f t="shared" si="1"/>
        <v>-0.60520973038100967</v>
      </c>
      <c r="G9">
        <f t="shared" si="1"/>
        <v>-5.2200781117345532</v>
      </c>
      <c r="H9">
        <f t="shared" si="1"/>
        <v>-0.718729415923546</v>
      </c>
      <c r="I9">
        <f t="shared" si="1"/>
        <v>2.8117370153880197</v>
      </c>
      <c r="J9">
        <f t="shared" si="1"/>
        <v>2.1882629846119799</v>
      </c>
      <c r="K9">
        <f t="shared" si="1"/>
        <v>-0.15013067996872859</v>
      </c>
      <c r="L9">
        <f t="shared" si="1"/>
        <v>4968</v>
      </c>
      <c r="M9">
        <f t="shared" si="1"/>
        <v>-176.93980268379499</v>
      </c>
      <c r="N9">
        <f t="shared" si="1"/>
        <v>-138.60209502983696</v>
      </c>
      <c r="O9" s="2"/>
      <c r="P9" s="2">
        <f t="shared" ref="P9:P11" si="2">T2</f>
        <v>4968</v>
      </c>
      <c r="Q9" s="2">
        <f t="shared" ref="Q9:S11" si="3">Q2</f>
        <v>55</v>
      </c>
      <c r="R9" s="2">
        <f t="shared" si="3"/>
        <v>-5.2200781117345532</v>
      </c>
      <c r="S9" s="2">
        <f t="shared" si="3"/>
        <v>-0.718729415923546</v>
      </c>
      <c r="T9" s="2"/>
      <c r="U9" s="2" t="s">
        <v>39</v>
      </c>
      <c r="V9" s="2"/>
      <c r="W9" s="2"/>
      <c r="X9" s="2"/>
      <c r="Y9" s="2"/>
      <c r="Z9" s="2"/>
      <c r="AA9" s="2" t="s">
        <v>39</v>
      </c>
      <c r="AB9" s="2"/>
      <c r="AC9" s="2"/>
      <c r="AD9" s="2"/>
      <c r="AE9" s="2"/>
      <c r="AF9" s="2" t="s">
        <v>39</v>
      </c>
      <c r="AG9" s="2" t="s">
        <v>39</v>
      </c>
      <c r="AH9" s="2"/>
      <c r="AI9" s="2"/>
      <c r="AJ9" s="2"/>
      <c r="AK9" s="2"/>
      <c r="AL9" s="2"/>
      <c r="AM9" s="2"/>
      <c r="AN9" s="2"/>
      <c r="AO9" s="2"/>
    </row>
    <row r="10" spans="1:41" x14ac:dyDescent="0.25">
      <c r="G10" s="2"/>
      <c r="H10" s="2"/>
      <c r="I10" s="2"/>
      <c r="J10" s="2"/>
      <c r="K10" s="2"/>
      <c r="L10" s="2"/>
      <c r="M10" s="2"/>
      <c r="N10" s="2"/>
      <c r="O10" s="2"/>
      <c r="P10" s="2">
        <f t="shared" si="2"/>
        <v>-176.93980268379499</v>
      </c>
      <c r="Q10" s="2">
        <f t="shared" si="3"/>
        <v>-5.2200781117345532</v>
      </c>
      <c r="R10" s="2">
        <f t="shared" si="3"/>
        <v>2.8117370153880197</v>
      </c>
      <c r="S10" s="2">
        <f t="shared" si="3"/>
        <v>-0.15013067996872859</v>
      </c>
      <c r="T10" s="2"/>
      <c r="U10" s="2" t="s">
        <v>39</v>
      </c>
      <c r="V10" s="2"/>
      <c r="W10" s="2"/>
      <c r="X10" s="2"/>
      <c r="Y10" s="2"/>
      <c r="Z10" s="2"/>
      <c r="AA10" s="2" t="s">
        <v>39</v>
      </c>
      <c r="AB10" s="2"/>
      <c r="AC10" s="2">
        <f>SQRT(AD10)/5</f>
        <v>13.784103328236124</v>
      </c>
      <c r="AD10" s="2">
        <f>SUM(AD12:AD16)</f>
        <v>4750.037614087255</v>
      </c>
      <c r="AE10" s="2"/>
      <c r="AF10" s="2" t="s">
        <v>39</v>
      </c>
      <c r="AG10" s="2" t="s">
        <v>39</v>
      </c>
      <c r="AH10" s="2"/>
      <c r="AI10" s="2"/>
      <c r="AJ10" s="2"/>
      <c r="AK10" s="2"/>
      <c r="AL10" s="2"/>
      <c r="AM10" s="2"/>
      <c r="AN10" s="2"/>
      <c r="AO10" s="2"/>
    </row>
    <row r="11" spans="1:41" x14ac:dyDescent="0.25">
      <c r="A11" s="4" t="s">
        <v>8</v>
      </c>
      <c r="B11" s="4" t="s">
        <v>0</v>
      </c>
      <c r="C11" s="4" t="s">
        <v>9</v>
      </c>
      <c r="D11" s="4" t="s">
        <v>13</v>
      </c>
      <c r="E11" s="4" t="s">
        <v>14</v>
      </c>
      <c r="F11" s="4" t="s">
        <v>15</v>
      </c>
      <c r="G11" s="4" t="s">
        <v>21</v>
      </c>
      <c r="H11" s="4" t="s">
        <v>22</v>
      </c>
      <c r="I11" s="4" t="s">
        <v>25</v>
      </c>
      <c r="J11" s="4" t="s">
        <v>26</v>
      </c>
      <c r="K11" s="4" t="s">
        <v>29</v>
      </c>
      <c r="L11" s="4" t="s">
        <v>31</v>
      </c>
      <c r="M11" s="4" t="s">
        <v>32</v>
      </c>
      <c r="N11" s="4" t="s">
        <v>33</v>
      </c>
      <c r="O11" s="2"/>
      <c r="P11" s="2">
        <f t="shared" si="2"/>
        <v>-138.60209502983696</v>
      </c>
      <c r="Q11" s="2">
        <f t="shared" si="3"/>
        <v>-0.718729415923546</v>
      </c>
      <c r="R11" s="2">
        <f t="shared" si="3"/>
        <v>-0.15013067996872859</v>
      </c>
      <c r="S11" s="2">
        <f t="shared" si="3"/>
        <v>2.1882629846119799</v>
      </c>
      <c r="T11" s="2"/>
      <c r="U11" s="2" t="s">
        <v>39</v>
      </c>
      <c r="V11" s="2" t="s">
        <v>8</v>
      </c>
      <c r="W11" s="2" t="s">
        <v>4</v>
      </c>
      <c r="X11" s="2" t="s">
        <v>37</v>
      </c>
      <c r="Y11" s="2" t="s">
        <v>38</v>
      </c>
      <c r="Z11" s="2" t="s">
        <v>2</v>
      </c>
      <c r="AA11" t="s">
        <v>39</v>
      </c>
      <c r="AC11" s="2"/>
      <c r="AD11" s="2"/>
      <c r="AE11" s="2" t="s">
        <v>0</v>
      </c>
      <c r="AF11" s="2" t="s">
        <v>39</v>
      </c>
      <c r="AG11" s="2" t="s">
        <v>39</v>
      </c>
      <c r="AH11" s="2"/>
      <c r="AI11" s="2"/>
      <c r="AJ11" s="2"/>
      <c r="AK11" s="2"/>
      <c r="AL11" s="2"/>
      <c r="AM11" s="2"/>
      <c r="AN11" s="2"/>
      <c r="AO11" s="2"/>
    </row>
    <row r="12" spans="1:41" x14ac:dyDescent="0.25">
      <c r="A12" s="2">
        <v>1</v>
      </c>
      <c r="B12" s="1">
        <v>273</v>
      </c>
      <c r="C12" s="2">
        <f>A12*A12</f>
        <v>1</v>
      </c>
      <c r="D12">
        <f t="shared" ref="D12:D21" si="4">A12*$M$4</f>
        <v>1.1220000000000001</v>
      </c>
      <c r="E12" s="2">
        <f>SIN(D12)</f>
        <v>0.90097000628786439</v>
      </c>
      <c r="F12" s="2">
        <f>COS(D12)</f>
        <v>0.43388137522789066</v>
      </c>
      <c r="G12" s="2">
        <f>A12*E12</f>
        <v>0.90097000628786439</v>
      </c>
      <c r="H12" s="2">
        <f>A12*F12</f>
        <v>0.43388137522789066</v>
      </c>
      <c r="I12" s="2">
        <f>E12*E12</f>
        <v>0.81174695223035442</v>
      </c>
      <c r="J12" s="2">
        <f>F12*F12</f>
        <v>0.18825304776964566</v>
      </c>
      <c r="K12" s="2">
        <f>E12*F12</f>
        <v>0.3909141053672599</v>
      </c>
      <c r="L12" s="2">
        <f>A12*B12</f>
        <v>273</v>
      </c>
      <c r="M12" s="2">
        <f>B12*E12</f>
        <v>245.96481171658698</v>
      </c>
      <c r="N12" s="2">
        <f>B12*F12</f>
        <v>118.44961543721415</v>
      </c>
      <c r="O12" s="2"/>
      <c r="P12" s="2"/>
      <c r="Q12" s="2"/>
      <c r="R12" s="2"/>
      <c r="S12" s="2"/>
      <c r="T12" s="2"/>
      <c r="U12" s="2" t="s">
        <v>39</v>
      </c>
      <c r="V12" s="2">
        <v>1</v>
      </c>
      <c r="W12" s="2">
        <f>$T$20*V12</f>
        <v>8.646147250242386</v>
      </c>
      <c r="X12" s="2">
        <f>$T$27*E12</f>
        <v>-28.596260206654776</v>
      </c>
      <c r="Y12" s="2">
        <f>$T$34*H12</f>
        <v>7.5193614455756146</v>
      </c>
      <c r="Z12" s="2">
        <f>$T$13</f>
        <v>289.28237249216579</v>
      </c>
      <c r="AA12">
        <f>V12</f>
        <v>1</v>
      </c>
      <c r="AB12">
        <f>AE12-$AB$1</f>
        <v>276.85162098132901</v>
      </c>
      <c r="AC12" s="2">
        <f>B12</f>
        <v>273</v>
      </c>
      <c r="AD12" s="2">
        <f>(AB12-AC12)^2</f>
        <v>14.834984183813816</v>
      </c>
      <c r="AE12" s="2">
        <f t="shared" ref="AE12:AE21" si="5">SUM(W12:Z12)</f>
        <v>276.85162098132901</v>
      </c>
      <c r="AF12" s="2" t="s">
        <v>39</v>
      </c>
      <c r="AG12" s="2" t="s">
        <v>39</v>
      </c>
      <c r="AH12" s="2"/>
      <c r="AI12" s="2"/>
      <c r="AJ12" s="2"/>
      <c r="AK12" s="2"/>
      <c r="AL12" s="2"/>
      <c r="AM12" s="2"/>
      <c r="AN12" s="2"/>
      <c r="AO12" s="2"/>
    </row>
    <row r="13" spans="1:41" ht="21" x14ac:dyDescent="0.35">
      <c r="A13" s="2">
        <v>2</v>
      </c>
      <c r="B13" s="2">
        <v>282</v>
      </c>
      <c r="C13" s="2">
        <f t="shared" ref="C13:C21" si="6">A13*A13</f>
        <v>4</v>
      </c>
      <c r="D13">
        <f t="shared" si="4"/>
        <v>2.2440000000000002</v>
      </c>
      <c r="E13" s="2">
        <f t="shared" ref="E13:E21" si="7">SIN(D13)</f>
        <v>0.7818282107345198</v>
      </c>
      <c r="F13" s="2">
        <f t="shared" ref="F13:F21" si="8">COS(D13)</f>
        <v>-0.62349390446070874</v>
      </c>
      <c r="G13" s="2">
        <f t="shared" ref="G13:G21" si="9">A13*E13</f>
        <v>1.5636564214690396</v>
      </c>
      <c r="H13" s="2">
        <f t="shared" ref="H13:H21" si="10">A13*F13</f>
        <v>-1.2469878089214175</v>
      </c>
      <c r="I13" s="2">
        <f t="shared" ref="I13:I21" si="11">E13*E13</f>
        <v>0.61125535110034068</v>
      </c>
      <c r="J13" s="2">
        <f t="shared" ref="J13:J21" si="12">F13*F13</f>
        <v>0.38874464889965937</v>
      </c>
      <c r="K13" s="2">
        <f t="shared" ref="K13:K21" si="13">E13*F13</f>
        <v>-0.48746512372839557</v>
      </c>
      <c r="L13" s="2">
        <f t="shared" ref="L13:L16" si="14">A13*B13</f>
        <v>564</v>
      </c>
      <c r="M13" s="2">
        <f t="shared" ref="M13:M16" si="15">B13*E13</f>
        <v>220.47555542713459</v>
      </c>
      <c r="N13" s="2">
        <f t="shared" ref="N13:N16" si="16">B13*F13</f>
        <v>-175.82528105791985</v>
      </c>
      <c r="O13" s="2"/>
      <c r="P13" s="2"/>
      <c r="Q13" s="2"/>
      <c r="R13" s="2"/>
      <c r="S13" s="2">
        <f>MDETERM(P8:S11)</f>
        <v>12504.545881719081</v>
      </c>
      <c r="T13" s="8">
        <f>S13/T6</f>
        <v>289.28237249216579</v>
      </c>
      <c r="U13" s="2" t="s">
        <v>39</v>
      </c>
      <c r="V13" s="2">
        <v>2</v>
      </c>
      <c r="W13" s="2">
        <f t="shared" ref="W13:W21" si="17">$T$20*V13</f>
        <v>17.292294500484772</v>
      </c>
      <c r="X13" s="2">
        <f t="shared" ref="X13:X21" si="18">$T$27*E13</f>
        <v>-24.814769409675957</v>
      </c>
      <c r="Y13" s="2">
        <f t="shared" ref="Y13:Y21" si="19">$T$34*H13</f>
        <v>-21.610865524203714</v>
      </c>
      <c r="Z13" s="2">
        <f t="shared" ref="Z13:Z21" si="20">$T$13</f>
        <v>289.28237249216579</v>
      </c>
      <c r="AA13">
        <f t="shared" ref="AA13:AA21" si="21">V13</f>
        <v>2</v>
      </c>
      <c r="AB13">
        <f t="shared" ref="AB13:AB16" si="22">AE13-$AB$1</f>
        <v>260.1490320587709</v>
      </c>
      <c r="AC13" s="2">
        <f t="shared" ref="AC13:AC16" si="23">B13</f>
        <v>282</v>
      </c>
      <c r="AD13" s="2">
        <f t="shared" ref="AD13:AD16" si="24">(AB13-AC13)^2</f>
        <v>477.46479996862195</v>
      </c>
      <c r="AE13" s="2">
        <f t="shared" si="5"/>
        <v>260.1490320587709</v>
      </c>
      <c r="AF13" s="2" t="s">
        <v>39</v>
      </c>
      <c r="AG13" s="2" t="s">
        <v>39</v>
      </c>
      <c r="AH13" s="2"/>
      <c r="AI13" s="2"/>
      <c r="AJ13" s="2"/>
      <c r="AK13" s="2"/>
      <c r="AL13" s="2"/>
      <c r="AM13" s="2"/>
      <c r="AN13" s="2"/>
      <c r="AO13" s="2"/>
    </row>
    <row r="14" spans="1:41" x14ac:dyDescent="0.25">
      <c r="A14" s="2">
        <v>3</v>
      </c>
      <c r="B14" s="2">
        <v>291</v>
      </c>
      <c r="C14" s="2">
        <f t="shared" si="6"/>
        <v>9</v>
      </c>
      <c r="D14">
        <f t="shared" si="4"/>
        <v>3.3660000000000005</v>
      </c>
      <c r="E14" s="2">
        <f t="shared" si="7"/>
        <v>-0.22252860775695554</v>
      </c>
      <c r="F14" s="2">
        <f t="shared" si="8"/>
        <v>-0.97492616065512927</v>
      </c>
      <c r="G14" s="2">
        <f t="shared" si="9"/>
        <v>-0.66758582327086669</v>
      </c>
      <c r="H14" s="2">
        <f t="shared" si="10"/>
        <v>-2.9247784819653879</v>
      </c>
      <c r="I14" s="2">
        <f t="shared" si="11"/>
        <v>4.9518981270248973E-2</v>
      </c>
      <c r="J14" s="2">
        <f t="shared" si="12"/>
        <v>0.95048101872975088</v>
      </c>
      <c r="K14" s="2">
        <f t="shared" si="13"/>
        <v>0.21694896119641988</v>
      </c>
      <c r="L14" s="2">
        <f t="shared" si="14"/>
        <v>873</v>
      </c>
      <c r="M14" s="2">
        <f t="shared" si="15"/>
        <v>-64.755824857274064</v>
      </c>
      <c r="N14" s="2">
        <f t="shared" si="16"/>
        <v>-283.70351275064263</v>
      </c>
      <c r="O14" s="2"/>
      <c r="P14" s="2"/>
      <c r="Q14" s="2"/>
      <c r="R14" s="2"/>
      <c r="S14" s="2"/>
      <c r="T14" s="2"/>
      <c r="U14" s="2" t="s">
        <v>39</v>
      </c>
      <c r="V14" s="2">
        <v>3</v>
      </c>
      <c r="W14" s="2">
        <f t="shared" si="17"/>
        <v>25.938441750727158</v>
      </c>
      <c r="X14" s="2">
        <f t="shared" si="18"/>
        <v>7.0629276517883905</v>
      </c>
      <c r="Y14" s="2">
        <f t="shared" si="19"/>
        <v>-50.687740497246395</v>
      </c>
      <c r="Z14" s="2">
        <f t="shared" si="20"/>
        <v>289.28237249216579</v>
      </c>
      <c r="AA14">
        <f t="shared" si="21"/>
        <v>3</v>
      </c>
      <c r="AB14">
        <f t="shared" si="22"/>
        <v>271.59600139743497</v>
      </c>
      <c r="AC14" s="2">
        <f t="shared" si="23"/>
        <v>291</v>
      </c>
      <c r="AD14" s="2">
        <f t="shared" si="24"/>
        <v>376.51516176834542</v>
      </c>
      <c r="AE14" s="2">
        <f t="shared" si="5"/>
        <v>271.59600139743497</v>
      </c>
      <c r="AF14" s="2" t="s">
        <v>39</v>
      </c>
      <c r="AG14" s="2" t="s">
        <v>39</v>
      </c>
      <c r="AH14" s="2"/>
      <c r="AI14" s="2"/>
      <c r="AJ14" s="2"/>
      <c r="AK14" s="2"/>
      <c r="AL14" s="2"/>
      <c r="AM14" s="2"/>
      <c r="AN14" s="2"/>
      <c r="AO14" s="2"/>
    </row>
    <row r="15" spans="1:41" x14ac:dyDescent="0.25">
      <c r="A15" s="2">
        <v>4</v>
      </c>
      <c r="B15" s="2">
        <v>362</v>
      </c>
      <c r="C15" s="2">
        <f t="shared" si="6"/>
        <v>16</v>
      </c>
      <c r="D15">
        <f t="shared" si="4"/>
        <v>4.4880000000000004</v>
      </c>
      <c r="E15" s="2">
        <f t="shared" si="7"/>
        <v>-0.97493024745679102</v>
      </c>
      <c r="F15" s="2">
        <f t="shared" si="8"/>
        <v>-0.22251070220068125</v>
      </c>
      <c r="G15" s="2">
        <f t="shared" si="9"/>
        <v>-3.8997209898271641</v>
      </c>
      <c r="H15" s="2">
        <f t="shared" si="10"/>
        <v>-0.89004280880272502</v>
      </c>
      <c r="I15" s="2">
        <f t="shared" si="11"/>
        <v>0.95048898740615972</v>
      </c>
      <c r="J15" s="2">
        <f t="shared" si="12"/>
        <v>4.9511012593840255E-2</v>
      </c>
      <c r="K15" s="2">
        <f t="shared" si="13"/>
        <v>0.21693241395829452</v>
      </c>
      <c r="L15" s="2">
        <f t="shared" si="14"/>
        <v>1448</v>
      </c>
      <c r="M15" s="2">
        <f t="shared" si="15"/>
        <v>-352.92474957935838</v>
      </c>
      <c r="N15" s="2">
        <f t="shared" si="16"/>
        <v>-80.548874196646608</v>
      </c>
      <c r="O15" s="2"/>
      <c r="P15" s="2">
        <f>P1</f>
        <v>5</v>
      </c>
      <c r="Q15" s="2">
        <f>T1</f>
        <v>1570</v>
      </c>
      <c r="R15" s="2">
        <f t="shared" ref="R15:S15" si="25">R1</f>
        <v>-0.13814018347004775</v>
      </c>
      <c r="S15" s="2">
        <f t="shared" si="25"/>
        <v>-0.60520973038100967</v>
      </c>
      <c r="T15" s="2"/>
      <c r="U15" s="2" t="s">
        <v>39</v>
      </c>
      <c r="V15" s="2">
        <v>4</v>
      </c>
      <c r="W15" s="2">
        <f t="shared" si="17"/>
        <v>34.584589000969544</v>
      </c>
      <c r="X15" s="2">
        <f t="shared" si="18"/>
        <v>30.943714935062037</v>
      </c>
      <c r="Y15" s="2">
        <f t="shared" si="19"/>
        <v>-15.424846429298469</v>
      </c>
      <c r="Z15" s="2">
        <f t="shared" si="20"/>
        <v>289.28237249216579</v>
      </c>
      <c r="AA15">
        <f t="shared" si="21"/>
        <v>4</v>
      </c>
      <c r="AB15">
        <f t="shared" si="22"/>
        <v>339.38582999889888</v>
      </c>
      <c r="AC15" s="2">
        <f t="shared" si="23"/>
        <v>362</v>
      </c>
      <c r="AD15" s="2">
        <f t="shared" si="24"/>
        <v>511.40068483870164</v>
      </c>
      <c r="AE15" s="2">
        <f t="shared" si="5"/>
        <v>339.38582999889888</v>
      </c>
      <c r="AF15" s="2" t="s">
        <v>39</v>
      </c>
      <c r="AG15" s="2" t="s">
        <v>39</v>
      </c>
      <c r="AH15" s="2"/>
      <c r="AI15" s="2"/>
      <c r="AJ15" s="2"/>
      <c r="AK15" s="2"/>
      <c r="AL15" s="2"/>
      <c r="AM15" s="2"/>
      <c r="AN15" s="2"/>
      <c r="AO15" s="2"/>
    </row>
    <row r="16" spans="1:41" x14ac:dyDescent="0.25">
      <c r="A16" s="2">
        <v>5</v>
      </c>
      <c r="B16" s="2">
        <v>362</v>
      </c>
      <c r="C16" s="2">
        <f t="shared" si="6"/>
        <v>25</v>
      </c>
      <c r="D16">
        <f t="shared" si="4"/>
        <v>5.61</v>
      </c>
      <c r="E16" s="2">
        <f t="shared" si="7"/>
        <v>-0.62347954527868532</v>
      </c>
      <c r="F16" s="2">
        <f t="shared" si="8"/>
        <v>0.78183966170761876</v>
      </c>
      <c r="G16" s="2">
        <f t="shared" si="9"/>
        <v>-3.1173977263934267</v>
      </c>
      <c r="H16" s="2">
        <f t="shared" si="10"/>
        <v>3.9091983085380937</v>
      </c>
      <c r="I16" s="2">
        <f t="shared" si="11"/>
        <v>0.38872674338091623</v>
      </c>
      <c r="J16" s="2">
        <f t="shared" si="12"/>
        <v>0.61127325661908372</v>
      </c>
      <c r="K16" s="2">
        <f t="shared" si="13"/>
        <v>-0.48746103676230729</v>
      </c>
      <c r="L16" s="2">
        <f t="shared" si="14"/>
        <v>1810</v>
      </c>
      <c r="M16" s="2">
        <f t="shared" si="15"/>
        <v>-225.6995953908841</v>
      </c>
      <c r="N16" s="2">
        <f t="shared" si="16"/>
        <v>283.02595753815797</v>
      </c>
      <c r="O16" s="2"/>
      <c r="P16" s="2">
        <f t="shared" ref="P16:S18" si="26">P2</f>
        <v>15</v>
      </c>
      <c r="Q16" s="2">
        <f t="shared" ref="Q16:Q18" si="27">T2</f>
        <v>4968</v>
      </c>
      <c r="R16" s="2">
        <f t="shared" si="26"/>
        <v>-5.2200781117345532</v>
      </c>
      <c r="S16" s="2">
        <f t="shared" si="26"/>
        <v>-0.718729415923546</v>
      </c>
      <c r="T16" s="2"/>
      <c r="U16" s="2" t="s">
        <v>39</v>
      </c>
      <c r="V16" s="2">
        <v>5</v>
      </c>
      <c r="W16" s="2">
        <f t="shared" si="17"/>
        <v>43.23073625121193</v>
      </c>
      <c r="X16" s="2">
        <f t="shared" si="18"/>
        <v>19.788875529580693</v>
      </c>
      <c r="Y16" s="2">
        <f t="shared" si="19"/>
        <v>67.748183541853052</v>
      </c>
      <c r="Z16" s="2">
        <f t="shared" si="20"/>
        <v>289.28237249216579</v>
      </c>
      <c r="AA16">
        <f t="shared" si="21"/>
        <v>5</v>
      </c>
      <c r="AB16">
        <f t="shared" si="22"/>
        <v>420.05016781481146</v>
      </c>
      <c r="AC16" s="2">
        <f t="shared" si="23"/>
        <v>362</v>
      </c>
      <c r="AD16" s="2">
        <f t="shared" si="24"/>
        <v>3369.8219833277722</v>
      </c>
      <c r="AE16" s="2">
        <f t="shared" si="5"/>
        <v>420.05016781481146</v>
      </c>
      <c r="AF16" s="2" t="s">
        <v>39</v>
      </c>
      <c r="AG16" s="2" t="s">
        <v>39</v>
      </c>
      <c r="AH16" s="2"/>
      <c r="AI16" s="2"/>
      <c r="AJ16" s="2"/>
      <c r="AK16" s="2"/>
      <c r="AL16" s="2"/>
      <c r="AM16" s="2"/>
      <c r="AN16" s="2"/>
      <c r="AO16" s="2"/>
    </row>
    <row r="17" spans="1:41" x14ac:dyDescent="0.25">
      <c r="A17" s="10">
        <v>6</v>
      </c>
      <c r="B17" s="10" t="s">
        <v>43</v>
      </c>
      <c r="C17" s="2">
        <f t="shared" si="6"/>
        <v>36</v>
      </c>
      <c r="D17">
        <f t="shared" si="4"/>
        <v>6.7320000000000011</v>
      </c>
      <c r="E17" s="2">
        <f t="shared" si="7"/>
        <v>0.43389792239283981</v>
      </c>
      <c r="F17" s="2">
        <f t="shared" si="8"/>
        <v>0.9009620374595021</v>
      </c>
      <c r="G17" s="2">
        <f t="shared" si="9"/>
        <v>2.6033875343570387</v>
      </c>
      <c r="H17" s="2">
        <f t="shared" si="10"/>
        <v>5.4057722247570128</v>
      </c>
      <c r="I17" s="2">
        <f t="shared" si="11"/>
        <v>0.18826740705682285</v>
      </c>
      <c r="J17" s="2">
        <f t="shared" si="12"/>
        <v>0.81173259294317723</v>
      </c>
      <c r="K17" s="2">
        <f t="shared" si="13"/>
        <v>0.39092555620849789</v>
      </c>
      <c r="L17" s="2"/>
      <c r="M17" s="2"/>
      <c r="N17" s="2"/>
      <c r="O17" s="2"/>
      <c r="P17" s="2">
        <f t="shared" si="26"/>
        <v>-0.13814018347004775</v>
      </c>
      <c r="Q17" s="2">
        <f t="shared" si="27"/>
        <v>-176.93980268379499</v>
      </c>
      <c r="R17" s="2">
        <f t="shared" si="26"/>
        <v>2.8117370153880197</v>
      </c>
      <c r="S17" s="2">
        <f t="shared" si="26"/>
        <v>-0.15013067996872859</v>
      </c>
      <c r="T17" s="2"/>
      <c r="U17" s="2" t="s">
        <v>39</v>
      </c>
      <c r="V17" s="6">
        <v>6</v>
      </c>
      <c r="W17" s="6">
        <f t="shared" si="17"/>
        <v>51.876883501454316</v>
      </c>
      <c r="X17" s="6">
        <f t="shared" si="18"/>
        <v>-13.771665877086008</v>
      </c>
      <c r="Y17" s="6">
        <f t="shared" si="19"/>
        <v>93.684489750341498</v>
      </c>
      <c r="Z17" s="2">
        <f t="shared" si="20"/>
        <v>289.28237249216579</v>
      </c>
      <c r="AA17" s="7">
        <f t="shared" si="21"/>
        <v>6</v>
      </c>
      <c r="AB17" s="7">
        <f>AE17</f>
        <v>421.07207986687558</v>
      </c>
      <c r="AC17" s="6"/>
      <c r="AD17" s="6"/>
      <c r="AE17" s="9">
        <f t="shared" si="5"/>
        <v>421.07207986687558</v>
      </c>
      <c r="AF17" s="6" t="s">
        <v>39</v>
      </c>
      <c r="AG17" s="2" t="s">
        <v>39</v>
      </c>
      <c r="AH17" s="2"/>
      <c r="AI17" s="2"/>
      <c r="AJ17" s="2"/>
      <c r="AK17" s="2"/>
      <c r="AL17" s="2"/>
      <c r="AM17" s="2"/>
      <c r="AN17" s="2"/>
      <c r="AO17" s="2"/>
    </row>
    <row r="18" spans="1:41" x14ac:dyDescent="0.25">
      <c r="A18" s="10">
        <v>7</v>
      </c>
      <c r="B18" s="10"/>
      <c r="C18" s="2">
        <f t="shared" si="6"/>
        <v>49</v>
      </c>
      <c r="D18">
        <f t="shared" si="4"/>
        <v>7.854000000000001</v>
      </c>
      <c r="E18" s="2">
        <f t="shared" si="7"/>
        <v>0.99999999983134458</v>
      </c>
      <c r="F18" s="2">
        <f t="shared" si="8"/>
        <v>-1.8366025516851758E-5</v>
      </c>
      <c r="G18" s="2">
        <f t="shared" si="9"/>
        <v>6.9999999988194119</v>
      </c>
      <c r="H18" s="2">
        <f t="shared" si="10"/>
        <v>-1.2856217861796231E-4</v>
      </c>
      <c r="I18" s="2">
        <f t="shared" si="11"/>
        <v>0.99999999966268915</v>
      </c>
      <c r="J18" s="2">
        <f t="shared" si="12"/>
        <v>3.3731089328564988E-10</v>
      </c>
      <c r="K18" s="2">
        <f t="shared" si="13"/>
        <v>-1.8366025513754229E-5</v>
      </c>
      <c r="L18" s="2"/>
      <c r="M18" s="2"/>
      <c r="N18" s="2"/>
      <c r="O18" s="2"/>
      <c r="P18" s="2">
        <f t="shared" si="26"/>
        <v>-0.60520973038100967</v>
      </c>
      <c r="Q18" s="2">
        <f t="shared" si="27"/>
        <v>-138.60209502983696</v>
      </c>
      <c r="R18" s="2">
        <f t="shared" si="26"/>
        <v>-0.15013067996872859</v>
      </c>
      <c r="S18" s="2">
        <f t="shared" si="26"/>
        <v>2.1882629846119799</v>
      </c>
      <c r="T18" s="2"/>
      <c r="U18" s="2" t="s">
        <v>39</v>
      </c>
      <c r="V18" s="6">
        <v>7</v>
      </c>
      <c r="W18" s="6">
        <f t="shared" si="17"/>
        <v>60.523030751696702</v>
      </c>
      <c r="X18" s="6">
        <f t="shared" si="18"/>
        <v>-31.739414189438861</v>
      </c>
      <c r="Y18" s="6">
        <f t="shared" si="19"/>
        <v>-2.2280409910459091E-3</v>
      </c>
      <c r="Z18" s="2">
        <f>$T$13</f>
        <v>289.28237249216579</v>
      </c>
      <c r="AA18" s="7">
        <f t="shared" si="21"/>
        <v>7</v>
      </c>
      <c r="AB18" s="7">
        <f t="shared" ref="AB18:AB21" si="28">AE18</f>
        <v>318.06376101343261</v>
      </c>
      <c r="AC18" s="6"/>
      <c r="AD18" s="6"/>
      <c r="AE18" s="9">
        <f t="shared" si="5"/>
        <v>318.06376101343261</v>
      </c>
      <c r="AF18" s="6" t="s">
        <v>39</v>
      </c>
      <c r="AG18" s="2" t="s">
        <v>39</v>
      </c>
      <c r="AH18" s="2"/>
      <c r="AI18" s="2"/>
      <c r="AJ18" s="2"/>
      <c r="AK18" s="2"/>
      <c r="AL18" s="2"/>
      <c r="AM18" s="2"/>
      <c r="AN18" s="2"/>
      <c r="AO18" s="2"/>
    </row>
    <row r="19" spans="1:41" x14ac:dyDescent="0.25">
      <c r="A19" s="10">
        <v>8</v>
      </c>
      <c r="B19" s="10"/>
      <c r="C19" s="2">
        <f t="shared" si="6"/>
        <v>64</v>
      </c>
      <c r="D19">
        <f t="shared" si="4"/>
        <v>8.9760000000000009</v>
      </c>
      <c r="E19" s="2">
        <f t="shared" si="7"/>
        <v>0.43386482791658898</v>
      </c>
      <c r="F19" s="2">
        <f t="shared" si="8"/>
        <v>-0.90097797481231945</v>
      </c>
      <c r="G19" s="2">
        <f t="shared" si="9"/>
        <v>3.4709186233327118</v>
      </c>
      <c r="H19" s="2">
        <f t="shared" si="10"/>
        <v>-7.2078237984985556</v>
      </c>
      <c r="I19" s="2">
        <f t="shared" si="11"/>
        <v>0.18823868890309137</v>
      </c>
      <c r="J19" s="2">
        <f t="shared" si="12"/>
        <v>0.81176131109690852</v>
      </c>
      <c r="K19" s="2">
        <f t="shared" si="13"/>
        <v>-0.39090265399858382</v>
      </c>
      <c r="L19" s="2"/>
      <c r="M19" s="2"/>
      <c r="N19" s="2"/>
      <c r="O19" s="2"/>
      <c r="P19" s="2"/>
      <c r="Q19" s="2"/>
      <c r="R19" s="2"/>
      <c r="S19" s="2"/>
      <c r="T19" s="2"/>
      <c r="U19" s="2" t="s">
        <v>39</v>
      </c>
      <c r="V19" s="6">
        <v>8</v>
      </c>
      <c r="W19" s="6">
        <f t="shared" si="17"/>
        <v>69.169178001939088</v>
      </c>
      <c r="X19" s="6">
        <f t="shared" si="18"/>
        <v>-13.770615477796722</v>
      </c>
      <c r="Y19" s="6">
        <f t="shared" si="19"/>
        <v>-124.9148626130022</v>
      </c>
      <c r="Z19" s="2">
        <f t="shared" si="20"/>
        <v>289.28237249216579</v>
      </c>
      <c r="AA19" s="7">
        <f t="shared" si="21"/>
        <v>8</v>
      </c>
      <c r="AB19" s="7">
        <f t="shared" si="28"/>
        <v>219.76607240330594</v>
      </c>
      <c r="AC19" s="6"/>
      <c r="AD19" s="6"/>
      <c r="AE19" s="9">
        <f t="shared" si="5"/>
        <v>219.76607240330594</v>
      </c>
      <c r="AF19" s="6" t="s">
        <v>39</v>
      </c>
      <c r="AG19" s="2" t="s">
        <v>39</v>
      </c>
      <c r="AH19" s="2"/>
      <c r="AI19" s="2"/>
      <c r="AJ19" s="2"/>
      <c r="AK19" s="2"/>
      <c r="AL19" s="2"/>
      <c r="AM19" s="2"/>
      <c r="AN19" s="2"/>
      <c r="AO19" s="2"/>
    </row>
    <row r="20" spans="1:41" ht="21" x14ac:dyDescent="0.35">
      <c r="A20" s="10">
        <v>9</v>
      </c>
      <c r="B20" s="10"/>
      <c r="C20" s="2">
        <f t="shared" si="6"/>
        <v>81</v>
      </c>
      <c r="D20">
        <f t="shared" si="4"/>
        <v>10.098000000000001</v>
      </c>
      <c r="E20" s="2">
        <f t="shared" si="7"/>
        <v>-0.62350826343242083</v>
      </c>
      <c r="F20" s="2">
        <f t="shared" si="8"/>
        <v>-0.78181675949770146</v>
      </c>
      <c r="G20" s="2">
        <f t="shared" si="9"/>
        <v>-5.6115743708917876</v>
      </c>
      <c r="H20" s="2">
        <f t="shared" si="10"/>
        <v>-7.0363508354793129</v>
      </c>
      <c r="I20" s="2">
        <f t="shared" si="11"/>
        <v>0.38876255456851311</v>
      </c>
      <c r="J20" s="2">
        <f t="shared" si="12"/>
        <v>0.61123744543148673</v>
      </c>
      <c r="K20" s="2">
        <f t="shared" si="13"/>
        <v>0.48746921003677446</v>
      </c>
      <c r="L20" s="2"/>
      <c r="M20" s="2"/>
      <c r="N20" s="2"/>
      <c r="O20" s="2"/>
      <c r="P20" s="2"/>
      <c r="Q20" s="2"/>
      <c r="R20" s="2"/>
      <c r="S20" s="2">
        <f>MDETERM(P15:S18)</f>
        <v>373.73913957955779</v>
      </c>
      <c r="T20" s="8">
        <f>S20/T6</f>
        <v>8.646147250242386</v>
      </c>
      <c r="U20" s="2" t="s">
        <v>39</v>
      </c>
      <c r="V20" s="6">
        <v>9</v>
      </c>
      <c r="W20" s="6">
        <f t="shared" si="17"/>
        <v>77.815325252181481</v>
      </c>
      <c r="X20" s="6">
        <f t="shared" si="18"/>
        <v>19.789787026957015</v>
      </c>
      <c r="Y20" s="6">
        <f t="shared" si="19"/>
        <v>-121.94315822396663</v>
      </c>
      <c r="Z20" s="2">
        <f t="shared" si="20"/>
        <v>289.28237249216579</v>
      </c>
      <c r="AA20" s="7">
        <f t="shared" si="21"/>
        <v>9</v>
      </c>
      <c r="AB20" s="7">
        <f t="shared" si="28"/>
        <v>264.94432654733765</v>
      </c>
      <c r="AC20" s="6"/>
      <c r="AD20" s="6"/>
      <c r="AE20" s="9">
        <f t="shared" si="5"/>
        <v>264.94432654733765</v>
      </c>
      <c r="AF20" s="6" t="s">
        <v>39</v>
      </c>
      <c r="AG20" s="2" t="s">
        <v>39</v>
      </c>
      <c r="AH20" s="2"/>
      <c r="AI20" s="2"/>
      <c r="AJ20" s="2"/>
      <c r="AK20" s="2"/>
      <c r="AL20" s="2"/>
      <c r="AM20" s="2"/>
      <c r="AN20" s="2"/>
      <c r="AO20" s="2"/>
    </row>
    <row r="21" spans="1:41" x14ac:dyDescent="0.25">
      <c r="A21" s="10">
        <v>10</v>
      </c>
      <c r="B21" s="10"/>
      <c r="C21" s="2">
        <f t="shared" si="6"/>
        <v>100</v>
      </c>
      <c r="D21">
        <f t="shared" si="4"/>
        <v>11.22</v>
      </c>
      <c r="E21" s="2">
        <f t="shared" si="7"/>
        <v>-0.97492207352461457</v>
      </c>
      <c r="F21" s="2">
        <f t="shared" si="8"/>
        <v>0.22254651323816765</v>
      </c>
      <c r="G21" s="2">
        <f t="shared" si="9"/>
        <v>-9.749220735246146</v>
      </c>
      <c r="H21" s="2">
        <f t="shared" si="10"/>
        <v>2.2254651323816765</v>
      </c>
      <c r="I21" s="2">
        <f t="shared" si="11"/>
        <v>0.95047304944553401</v>
      </c>
      <c r="J21" s="2">
        <f t="shared" si="12"/>
        <v>4.9526950554465932E-2</v>
      </c>
      <c r="K21" s="2">
        <f t="shared" si="13"/>
        <v>-0.2169655081418275</v>
      </c>
      <c r="L21" s="2"/>
      <c r="M21" s="2"/>
      <c r="N21" s="2"/>
      <c r="O21" s="2"/>
      <c r="P21" s="2"/>
      <c r="Q21" s="2"/>
      <c r="R21" s="2"/>
      <c r="S21" s="2"/>
      <c r="T21" s="2"/>
      <c r="U21" s="2" t="s">
        <v>39</v>
      </c>
      <c r="V21" s="6">
        <v>10</v>
      </c>
      <c r="W21" s="6">
        <f t="shared" si="17"/>
        <v>86.46147250242386</v>
      </c>
      <c r="X21" s="6">
        <f t="shared" si="18"/>
        <v>30.94345549924309</v>
      </c>
      <c r="Y21" s="6">
        <f t="shared" si="19"/>
        <v>38.568322288815118</v>
      </c>
      <c r="Z21" s="2">
        <f t="shared" si="20"/>
        <v>289.28237249216579</v>
      </c>
      <c r="AA21" s="7">
        <f t="shared" si="21"/>
        <v>10</v>
      </c>
      <c r="AB21" s="7">
        <f t="shared" si="28"/>
        <v>445.25562278264783</v>
      </c>
      <c r="AC21" s="6"/>
      <c r="AD21" s="6"/>
      <c r="AE21" s="9">
        <f t="shared" si="5"/>
        <v>445.25562278264783</v>
      </c>
      <c r="AF21" s="6" t="s">
        <v>39</v>
      </c>
      <c r="AG21" s="2"/>
      <c r="AH21" s="2"/>
      <c r="AI21" s="2"/>
      <c r="AJ21" s="2"/>
      <c r="AK21" s="2"/>
      <c r="AL21" s="2"/>
      <c r="AM21" s="2"/>
      <c r="AN21" s="2"/>
      <c r="AO21" s="2"/>
    </row>
    <row r="22" spans="1:41" x14ac:dyDescent="0.25">
      <c r="A22" s="2"/>
      <c r="B22" s="2"/>
      <c r="C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>
        <f>P1</f>
        <v>5</v>
      </c>
      <c r="Q22" s="2">
        <f t="shared" ref="Q22:S22" si="29">Q1</f>
        <v>15</v>
      </c>
      <c r="R22" s="2">
        <f>T1</f>
        <v>1570</v>
      </c>
      <c r="S22" s="2">
        <f t="shared" si="29"/>
        <v>-0.60520973038100967</v>
      </c>
      <c r="T22" s="2"/>
      <c r="U22" s="2" t="s">
        <v>39</v>
      </c>
      <c r="V22" s="6"/>
      <c r="W22" s="6"/>
      <c r="X22" s="6"/>
      <c r="Y22" s="6"/>
      <c r="Z22" s="6"/>
      <c r="AA22" s="7"/>
      <c r="AB22" s="7"/>
      <c r="AC22" s="6"/>
      <c r="AD22" s="6"/>
      <c r="AE22" s="6"/>
      <c r="AF22" s="6" t="s">
        <v>39</v>
      </c>
      <c r="AG22" s="2"/>
      <c r="AH22" s="2"/>
      <c r="AI22" s="2"/>
      <c r="AJ22" s="2"/>
      <c r="AK22" s="2"/>
      <c r="AL22" s="2"/>
      <c r="AM22" s="2"/>
      <c r="AN22" s="2"/>
      <c r="AO22" s="2"/>
    </row>
    <row r="23" spans="1:41" x14ac:dyDescent="0.25">
      <c r="A23" s="2"/>
      <c r="B23" s="2"/>
      <c r="C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>
        <f t="shared" ref="P23:S25" si="30">P2</f>
        <v>15</v>
      </c>
      <c r="Q23" s="2">
        <f t="shared" si="30"/>
        <v>55</v>
      </c>
      <c r="R23" s="2">
        <f t="shared" ref="R23:R25" si="31">T2</f>
        <v>4968</v>
      </c>
      <c r="S23" s="2">
        <f t="shared" si="30"/>
        <v>-0.718729415923546</v>
      </c>
      <c r="T23" s="2"/>
      <c r="U23" s="2" t="s">
        <v>39</v>
      </c>
      <c r="V23" s="6"/>
      <c r="W23" s="6"/>
      <c r="X23" s="6"/>
      <c r="Y23" s="6"/>
      <c r="Z23" s="6"/>
      <c r="AA23" s="7"/>
      <c r="AB23" s="7"/>
      <c r="AC23" s="6"/>
      <c r="AD23" s="6"/>
      <c r="AE23" s="6"/>
      <c r="AF23" s="6"/>
      <c r="AG23" s="2"/>
      <c r="AH23" s="2"/>
      <c r="AI23" s="2"/>
      <c r="AJ23" s="2"/>
      <c r="AK23" s="2"/>
      <c r="AL23" s="2"/>
      <c r="AM23" s="2"/>
      <c r="AN23" s="2"/>
      <c r="AO23" s="2"/>
    </row>
    <row r="24" spans="1:41" x14ac:dyDescent="0.25">
      <c r="A24" s="2"/>
      <c r="B24" s="2"/>
      <c r="C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>
        <f t="shared" si="30"/>
        <v>-0.13814018347004775</v>
      </c>
      <c r="Q24" s="2">
        <f t="shared" si="30"/>
        <v>-5.2200781117345532</v>
      </c>
      <c r="R24" s="2">
        <f t="shared" si="31"/>
        <v>-176.93980268379499</v>
      </c>
      <c r="S24" s="2">
        <f t="shared" si="30"/>
        <v>-0.15013067996872859</v>
      </c>
      <c r="T24" s="2"/>
      <c r="U24" s="2" t="s">
        <v>39</v>
      </c>
      <c r="V24" s="6"/>
      <c r="W24" s="6"/>
      <c r="X24" s="6"/>
      <c r="Y24" s="6"/>
      <c r="Z24" s="6"/>
      <c r="AA24" s="7"/>
      <c r="AB24" s="7"/>
      <c r="AC24" s="6"/>
      <c r="AD24" s="6"/>
      <c r="AE24" s="6"/>
      <c r="AF24" s="6"/>
      <c r="AG24" s="2"/>
      <c r="AH24" s="2"/>
      <c r="AI24" s="2"/>
      <c r="AJ24" s="2"/>
      <c r="AK24" s="2"/>
      <c r="AL24" s="2"/>
      <c r="AM24" s="2"/>
      <c r="AN24" s="2"/>
      <c r="AO24" s="2"/>
    </row>
    <row r="25" spans="1:41" x14ac:dyDescent="0.25">
      <c r="A25" s="2"/>
      <c r="B25" s="2"/>
      <c r="C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>
        <f t="shared" si="30"/>
        <v>-0.60520973038100967</v>
      </c>
      <c r="Q25" s="2">
        <f t="shared" si="30"/>
        <v>-0.718729415923546</v>
      </c>
      <c r="R25" s="2">
        <f t="shared" si="31"/>
        <v>-138.60209502983696</v>
      </c>
      <c r="S25" s="2">
        <f t="shared" si="30"/>
        <v>2.1882629846119799</v>
      </c>
      <c r="T25" s="2"/>
      <c r="U25" s="2" t="s">
        <v>39</v>
      </c>
      <c r="V25" s="6"/>
      <c r="W25" s="6"/>
      <c r="X25" s="6"/>
      <c r="Y25" s="6"/>
      <c r="Z25" s="6"/>
      <c r="AA25" s="7"/>
      <c r="AB25" s="7"/>
      <c r="AC25" s="6"/>
      <c r="AD25" s="6"/>
      <c r="AE25" s="6"/>
      <c r="AF25" s="6"/>
      <c r="AG25" s="2"/>
      <c r="AH25" s="2"/>
      <c r="AI25" s="2"/>
      <c r="AJ25" s="2"/>
      <c r="AK25" s="2"/>
      <c r="AL25" s="2"/>
      <c r="AM25" s="2"/>
      <c r="AN25" s="2"/>
      <c r="AO25" s="2"/>
    </row>
    <row r="26" spans="1:41" x14ac:dyDescent="0.25">
      <c r="A26" s="2"/>
      <c r="B26" s="2"/>
      <c r="C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6"/>
      <c r="W26" s="6"/>
      <c r="X26" s="6"/>
      <c r="Y26" s="6"/>
      <c r="Z26" s="6"/>
      <c r="AA26" s="7"/>
      <c r="AB26" s="7"/>
      <c r="AC26" s="6"/>
      <c r="AD26" s="6"/>
      <c r="AE26" s="6"/>
      <c r="AF26" s="6"/>
      <c r="AG26" s="2"/>
      <c r="AH26" s="2"/>
      <c r="AI26" s="2"/>
      <c r="AJ26" s="2"/>
      <c r="AK26" s="2"/>
      <c r="AL26" s="2"/>
      <c r="AM26" s="2"/>
      <c r="AN26" s="2"/>
      <c r="AO26" s="2"/>
    </row>
    <row r="27" spans="1:41" ht="21" x14ac:dyDescent="0.35">
      <c r="A27" s="2"/>
      <c r="B27" s="3"/>
      <c r="C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>
        <f>MDETERM(P22:S25)</f>
        <v>-1371.9707759532057</v>
      </c>
      <c r="T27" s="8">
        <f>S27/T6</f>
        <v>-31.739414194791884</v>
      </c>
      <c r="U27" s="2"/>
      <c r="V27" s="6"/>
      <c r="W27" s="6"/>
      <c r="X27" s="6"/>
      <c r="Y27" s="6"/>
      <c r="Z27" s="6"/>
      <c r="AA27" s="7"/>
      <c r="AB27" s="7"/>
      <c r="AC27" s="6"/>
      <c r="AD27" s="6"/>
      <c r="AE27" s="6"/>
      <c r="AF27" s="6"/>
      <c r="AG27" s="2"/>
      <c r="AH27" s="2"/>
      <c r="AI27" s="2"/>
      <c r="AJ27" s="2"/>
      <c r="AK27" s="2"/>
      <c r="AL27" s="2"/>
      <c r="AM27" s="2"/>
      <c r="AN27" s="2"/>
      <c r="AO27" s="2"/>
    </row>
    <row r="28" spans="1:41" x14ac:dyDescent="0.25">
      <c r="A28" s="2"/>
      <c r="B28" s="3"/>
      <c r="C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6"/>
      <c r="W28" s="6"/>
      <c r="X28" s="6"/>
      <c r="Y28" s="6"/>
      <c r="Z28" s="6"/>
      <c r="AA28" s="7"/>
      <c r="AB28" s="7"/>
      <c r="AC28" s="6"/>
      <c r="AD28" s="6"/>
      <c r="AE28" s="6"/>
      <c r="AF28" s="6"/>
      <c r="AG28" s="2"/>
      <c r="AH28" s="2"/>
      <c r="AI28" s="2"/>
      <c r="AJ28" s="2"/>
      <c r="AK28" s="2"/>
      <c r="AL28" s="2"/>
      <c r="AM28" s="2"/>
      <c r="AN28" s="2"/>
      <c r="AO28" s="2"/>
    </row>
    <row r="29" spans="1:41" x14ac:dyDescent="0.25">
      <c r="A29" s="2"/>
      <c r="B29" s="3"/>
      <c r="C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>
        <f>P1</f>
        <v>5</v>
      </c>
      <c r="Q29" s="2">
        <f t="shared" ref="Q29:R29" si="32">Q1</f>
        <v>15</v>
      </c>
      <c r="R29" s="2">
        <f t="shared" si="32"/>
        <v>-0.13814018347004775</v>
      </c>
      <c r="S29" s="2">
        <f>T1</f>
        <v>1570</v>
      </c>
      <c r="T29" s="2"/>
      <c r="U29" s="2"/>
      <c r="V29" s="6"/>
      <c r="W29" s="6"/>
      <c r="X29" s="6"/>
      <c r="Y29" s="6"/>
      <c r="Z29" s="6"/>
      <c r="AA29" s="7"/>
      <c r="AB29" s="7"/>
      <c r="AC29" s="6"/>
      <c r="AD29" s="6"/>
      <c r="AE29" s="6"/>
      <c r="AF29" s="6"/>
      <c r="AG29" s="2"/>
      <c r="AH29" s="2"/>
      <c r="AI29" s="2"/>
      <c r="AJ29" s="2"/>
      <c r="AK29" s="2"/>
      <c r="AL29" s="2"/>
      <c r="AM29" s="2"/>
      <c r="AN29" s="2"/>
      <c r="AO29" s="2"/>
    </row>
    <row r="30" spans="1:41" x14ac:dyDescent="0.25">
      <c r="A30" s="2"/>
      <c r="B30" s="3"/>
      <c r="C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>
        <f t="shared" ref="P30:R32" si="33">P2</f>
        <v>15</v>
      </c>
      <c r="Q30" s="2">
        <f t="shared" si="33"/>
        <v>55</v>
      </c>
      <c r="R30" s="2">
        <f t="shared" si="33"/>
        <v>-5.2200781117345532</v>
      </c>
      <c r="S30" s="2">
        <f t="shared" ref="S30:S32" si="34">T2</f>
        <v>4968</v>
      </c>
      <c r="T30" s="2"/>
      <c r="U30" s="2"/>
      <c r="V30" s="6"/>
      <c r="W30" s="6"/>
      <c r="X30" s="6"/>
      <c r="Y30" s="6"/>
      <c r="Z30" s="6"/>
      <c r="AA30" s="7"/>
      <c r="AB30" s="7"/>
      <c r="AC30" s="6"/>
      <c r="AD30" s="6"/>
      <c r="AE30" s="6"/>
      <c r="AF30" s="6"/>
      <c r="AG30" s="2"/>
      <c r="AH30" s="2"/>
      <c r="AI30" s="2"/>
      <c r="AJ30" s="2"/>
      <c r="AK30" s="2"/>
      <c r="AL30" s="2"/>
      <c r="AM30" s="2"/>
      <c r="AN30" s="2"/>
      <c r="AO30" s="2"/>
    </row>
    <row r="31" spans="1:41" x14ac:dyDescent="0.25">
      <c r="A31" s="2"/>
      <c r="B31" s="3"/>
      <c r="C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>
        <f t="shared" si="33"/>
        <v>-0.13814018347004775</v>
      </c>
      <c r="Q31" s="2">
        <f t="shared" si="33"/>
        <v>-5.2200781117345532</v>
      </c>
      <c r="R31" s="2">
        <f t="shared" si="33"/>
        <v>2.8117370153880197</v>
      </c>
      <c r="S31" s="2">
        <f t="shared" si="34"/>
        <v>-176.93980268379499</v>
      </c>
      <c r="T31" s="2"/>
      <c r="U31" s="2"/>
      <c r="V31" s="6"/>
      <c r="W31" s="6"/>
      <c r="X31" s="6"/>
      <c r="Y31" s="6"/>
      <c r="Z31" s="6"/>
      <c r="AA31" s="7"/>
      <c r="AB31" s="7"/>
      <c r="AC31" s="6"/>
      <c r="AD31" s="6"/>
      <c r="AE31" s="6"/>
      <c r="AF31" s="6"/>
      <c r="AG31" s="2"/>
      <c r="AH31" s="2"/>
      <c r="AI31" s="2"/>
      <c r="AJ31" s="2"/>
      <c r="AK31" s="2"/>
      <c r="AL31" s="2"/>
      <c r="AM31" s="2"/>
      <c r="AN31" s="2"/>
      <c r="AO31" s="2"/>
    </row>
    <row r="32" spans="1:41" x14ac:dyDescent="0.25">
      <c r="A32" s="2"/>
      <c r="B32" s="3"/>
      <c r="C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>
        <f t="shared" si="33"/>
        <v>-0.60520973038100967</v>
      </c>
      <c r="Q32" s="2">
        <f t="shared" si="33"/>
        <v>-0.718729415923546</v>
      </c>
      <c r="R32" s="2">
        <f t="shared" si="33"/>
        <v>-0.15013067996872859</v>
      </c>
      <c r="S32" s="2">
        <f t="shared" si="34"/>
        <v>-138.60209502983696</v>
      </c>
      <c r="T32" s="2"/>
      <c r="U32" s="2"/>
      <c r="V32" s="6"/>
      <c r="W32" s="6"/>
      <c r="X32" s="6"/>
      <c r="Y32" s="6"/>
      <c r="Z32" s="6"/>
      <c r="AA32" s="7"/>
      <c r="AB32" s="7"/>
      <c r="AC32" s="6"/>
      <c r="AD32" s="6"/>
      <c r="AE32" s="6"/>
      <c r="AF32" s="6"/>
      <c r="AG32" s="2"/>
      <c r="AH32" s="2"/>
      <c r="AI32" s="2"/>
      <c r="AJ32" s="2"/>
      <c r="AK32" s="2"/>
      <c r="AL32" s="2"/>
      <c r="AM32" s="2"/>
      <c r="AN32" s="2"/>
      <c r="AO32" s="2"/>
    </row>
    <row r="33" spans="1:41" x14ac:dyDescent="0.25">
      <c r="A33" s="2"/>
      <c r="B33" s="3"/>
      <c r="C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6"/>
      <c r="W33" s="6"/>
      <c r="X33" s="6"/>
      <c r="Y33" s="6"/>
      <c r="Z33" s="6"/>
      <c r="AA33" s="7"/>
      <c r="AB33" s="7"/>
      <c r="AC33" s="6"/>
      <c r="AD33" s="6"/>
      <c r="AE33" s="6"/>
      <c r="AF33" s="6"/>
      <c r="AG33" s="2"/>
      <c r="AH33" s="2"/>
      <c r="AI33" s="2"/>
      <c r="AJ33" s="2"/>
      <c r="AK33" s="2"/>
      <c r="AL33" s="2"/>
      <c r="AM33" s="2"/>
      <c r="AN33" s="2"/>
      <c r="AO33" s="2"/>
    </row>
    <row r="34" spans="1:41" ht="21" x14ac:dyDescent="0.35">
      <c r="A34" s="2"/>
      <c r="B34" s="3"/>
      <c r="C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>
        <f>MDETERM(P29:S32)</f>
        <v>749.12778810824227</v>
      </c>
      <c r="T34" s="8">
        <f>S34/T6</f>
        <v>17.330454531785712</v>
      </c>
      <c r="U34" s="2"/>
      <c r="V34" s="6"/>
      <c r="W34" s="6"/>
      <c r="X34" s="6"/>
      <c r="Y34" s="6"/>
      <c r="Z34" s="6"/>
      <c r="AA34" s="7"/>
      <c r="AB34" s="7"/>
      <c r="AC34" s="6"/>
      <c r="AD34" s="6"/>
      <c r="AE34" s="6"/>
      <c r="AF34" s="6"/>
      <c r="AG34" s="2"/>
      <c r="AH34" s="2"/>
      <c r="AI34" s="2"/>
      <c r="AJ34" s="2"/>
      <c r="AK34" s="2"/>
      <c r="AL34" s="2"/>
      <c r="AM34" s="2"/>
      <c r="AN34" s="2"/>
      <c r="AO34" s="2"/>
    </row>
    <row r="35" spans="1:41" x14ac:dyDescent="0.25">
      <c r="A35" s="2"/>
      <c r="B35" s="3"/>
      <c r="C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6"/>
      <c r="W35" s="6"/>
      <c r="X35" s="6"/>
      <c r="Y35" s="6"/>
      <c r="Z35" s="6"/>
      <c r="AA35" s="7"/>
      <c r="AB35" s="7"/>
      <c r="AC35" s="6"/>
      <c r="AD35" s="6"/>
      <c r="AE35" s="6"/>
      <c r="AF35" s="6"/>
      <c r="AG35" s="2"/>
      <c r="AH35" s="2"/>
      <c r="AI35" s="2"/>
      <c r="AJ35" s="2"/>
      <c r="AK35" s="2"/>
      <c r="AL35" s="2"/>
      <c r="AM35" s="2"/>
      <c r="AN35" s="2"/>
      <c r="AO35" s="2"/>
    </row>
    <row r="36" spans="1:41" x14ac:dyDescent="0.25">
      <c r="A36" s="2"/>
      <c r="B36" s="3"/>
      <c r="C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6"/>
      <c r="W36" s="6"/>
      <c r="X36" s="6"/>
      <c r="Y36" s="6"/>
      <c r="Z36" s="6"/>
      <c r="AA36" s="7"/>
      <c r="AB36" s="7"/>
      <c r="AC36" s="6"/>
      <c r="AD36" s="6"/>
      <c r="AE36" s="6"/>
      <c r="AF36" s="6"/>
      <c r="AG36" s="2"/>
      <c r="AH36" s="2"/>
      <c r="AI36" s="2"/>
      <c r="AJ36" s="2"/>
      <c r="AK36" s="2"/>
      <c r="AL36" s="2"/>
      <c r="AM36" s="2"/>
      <c r="AN36" s="2"/>
      <c r="AO36" s="2"/>
    </row>
    <row r="37" spans="1:41" x14ac:dyDescent="0.25">
      <c r="A37" s="2"/>
      <c r="B37" s="3"/>
      <c r="C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6"/>
      <c r="W37" s="6"/>
      <c r="X37" s="6"/>
      <c r="Y37" s="6"/>
      <c r="Z37" s="6"/>
      <c r="AA37" s="7"/>
      <c r="AB37" s="7"/>
      <c r="AC37" s="6"/>
      <c r="AD37" s="6"/>
      <c r="AE37" s="6"/>
      <c r="AF37" s="6"/>
      <c r="AG37" s="2"/>
      <c r="AH37" s="2"/>
      <c r="AI37" s="2"/>
      <c r="AJ37" s="2"/>
      <c r="AK37" s="2"/>
      <c r="AL37" s="2"/>
      <c r="AM37" s="2"/>
      <c r="AN37" s="2"/>
      <c r="AO37" s="2"/>
    </row>
    <row r="38" spans="1:41" x14ac:dyDescent="0.25">
      <c r="A38" s="2"/>
      <c r="B38" s="3"/>
      <c r="C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6"/>
      <c r="W38" s="6"/>
      <c r="X38" s="6"/>
      <c r="Y38" s="6"/>
      <c r="Z38" s="6"/>
      <c r="AA38" s="7"/>
      <c r="AB38" s="7"/>
      <c r="AC38" s="6"/>
      <c r="AD38" s="6"/>
      <c r="AE38" s="6"/>
      <c r="AF38" s="6"/>
      <c r="AG38" s="2"/>
      <c r="AH38" s="2"/>
      <c r="AI38" s="2"/>
      <c r="AJ38" s="2"/>
      <c r="AK38" s="2"/>
      <c r="AL38" s="2"/>
      <c r="AM38" s="2"/>
      <c r="AN38" s="2"/>
      <c r="AO38" s="2"/>
    </row>
    <row r="39" spans="1:41" x14ac:dyDescent="0.25">
      <c r="A39" s="2"/>
      <c r="B39" s="3"/>
      <c r="C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6"/>
      <c r="W39" s="6"/>
      <c r="X39" s="6"/>
      <c r="Y39" s="6"/>
      <c r="Z39" s="6"/>
      <c r="AA39" s="7"/>
      <c r="AB39" s="7"/>
      <c r="AC39" s="6"/>
      <c r="AD39" s="6"/>
      <c r="AE39" s="6"/>
      <c r="AF39" s="6"/>
      <c r="AG39" s="2"/>
      <c r="AH39" s="2"/>
      <c r="AI39" s="2"/>
      <c r="AJ39" s="2"/>
      <c r="AK39" s="2"/>
      <c r="AL39" s="2"/>
      <c r="AM39" s="2"/>
      <c r="AN39" s="2"/>
      <c r="AO39" s="2"/>
    </row>
    <row r="40" spans="1:41" x14ac:dyDescent="0.25">
      <c r="A40" s="2"/>
      <c r="B40" s="3"/>
      <c r="C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6"/>
      <c r="W40" s="6"/>
      <c r="X40" s="6"/>
      <c r="Y40" s="6"/>
      <c r="Z40" s="6"/>
      <c r="AA40" s="7"/>
      <c r="AB40" s="7"/>
      <c r="AC40" s="6"/>
      <c r="AD40" s="6"/>
      <c r="AE40" s="6"/>
      <c r="AF40" s="6"/>
      <c r="AG40" s="2"/>
      <c r="AH40" s="2"/>
      <c r="AI40" s="2"/>
      <c r="AJ40" s="2"/>
      <c r="AK40" s="2"/>
      <c r="AL40" s="2"/>
      <c r="AM40" s="2"/>
      <c r="AN40" s="2"/>
      <c r="AO40" s="2"/>
    </row>
    <row r="41" spans="1:41" x14ac:dyDescent="0.25">
      <c r="A41" s="2"/>
      <c r="B41" s="3"/>
      <c r="C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6"/>
      <c r="W41" s="6"/>
      <c r="X41" s="6"/>
      <c r="Y41" s="6"/>
      <c r="Z41" s="6"/>
      <c r="AA41" s="7"/>
      <c r="AB41" s="7"/>
      <c r="AC41" s="6"/>
      <c r="AD41" s="6"/>
      <c r="AE41" s="6"/>
      <c r="AF41" s="6"/>
      <c r="AG41" s="2"/>
      <c r="AH41" s="2"/>
      <c r="AI41" s="2"/>
      <c r="AJ41" s="2"/>
      <c r="AK41" s="2"/>
      <c r="AL41" s="2"/>
      <c r="AM41" s="2"/>
      <c r="AN41" s="2"/>
      <c r="AO41" s="2"/>
    </row>
    <row r="42" spans="1:41" x14ac:dyDescent="0.25">
      <c r="A42" s="2"/>
      <c r="B42" s="3"/>
      <c r="C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6"/>
      <c r="W42" s="6"/>
      <c r="X42" s="6"/>
      <c r="Y42" s="6"/>
      <c r="Z42" s="6"/>
      <c r="AA42" s="7"/>
      <c r="AB42" s="7"/>
      <c r="AC42" s="6"/>
      <c r="AD42" s="6"/>
      <c r="AE42" s="6"/>
      <c r="AF42" s="6"/>
      <c r="AG42" s="2"/>
      <c r="AH42" s="2"/>
      <c r="AI42" s="2"/>
      <c r="AJ42" s="2"/>
      <c r="AK42" s="2"/>
      <c r="AL42" s="2"/>
      <c r="AM42" s="2"/>
      <c r="AN42" s="2"/>
      <c r="AO42" s="2"/>
    </row>
    <row r="43" spans="1:41" x14ac:dyDescent="0.25">
      <c r="A43" s="2"/>
      <c r="B43" s="3"/>
      <c r="C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6"/>
      <c r="W43" s="6"/>
      <c r="X43" s="6"/>
      <c r="Y43" s="6"/>
      <c r="Z43" s="6"/>
      <c r="AA43" s="7"/>
      <c r="AB43" s="7"/>
      <c r="AC43" s="6"/>
      <c r="AD43" s="6"/>
      <c r="AE43" s="6"/>
      <c r="AF43" s="6"/>
      <c r="AG43" s="2"/>
      <c r="AH43" s="2"/>
      <c r="AI43" s="2"/>
      <c r="AJ43" s="2"/>
      <c r="AK43" s="2"/>
      <c r="AL43" s="2"/>
      <c r="AM43" s="2"/>
      <c r="AN43" s="2"/>
      <c r="AO43" s="2"/>
    </row>
    <row r="44" spans="1:41" x14ac:dyDescent="0.25">
      <c r="A44" s="2"/>
      <c r="B44" s="3"/>
      <c r="C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6"/>
      <c r="W44" s="6"/>
      <c r="X44" s="6"/>
      <c r="Y44" s="6"/>
      <c r="Z44" s="6"/>
      <c r="AA44" s="7"/>
      <c r="AB44" s="7"/>
      <c r="AC44" s="6"/>
      <c r="AD44" s="6"/>
      <c r="AE44" s="6"/>
      <c r="AF44" s="6"/>
      <c r="AG44" s="2"/>
      <c r="AH44" s="2"/>
      <c r="AI44" s="2"/>
      <c r="AJ44" s="2"/>
      <c r="AK44" s="2"/>
      <c r="AL44" s="2"/>
      <c r="AM44" s="2"/>
      <c r="AN44" s="2"/>
      <c r="AO44" s="2"/>
    </row>
    <row r="45" spans="1:41" x14ac:dyDescent="0.25">
      <c r="A45" s="2"/>
      <c r="B45" s="3"/>
      <c r="C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6"/>
      <c r="W45" s="6"/>
      <c r="X45" s="6"/>
      <c r="Y45" s="6"/>
      <c r="Z45" s="6"/>
      <c r="AA45" s="7"/>
      <c r="AB45" s="7"/>
      <c r="AC45" s="6"/>
      <c r="AD45" s="6"/>
      <c r="AE45" s="6"/>
      <c r="AF45" s="6"/>
      <c r="AG45" s="2"/>
      <c r="AH45" s="2"/>
      <c r="AI45" s="2"/>
      <c r="AJ45" s="2"/>
      <c r="AK45" s="2"/>
      <c r="AL45" s="2"/>
      <c r="AM45" s="2"/>
      <c r="AN45" s="2"/>
      <c r="AO45" s="2"/>
    </row>
    <row r="46" spans="1:41" x14ac:dyDescent="0.25">
      <c r="A46" s="2"/>
      <c r="B46" s="3"/>
      <c r="C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6"/>
      <c r="W46" s="6"/>
      <c r="X46" s="6"/>
      <c r="Y46" s="6"/>
      <c r="Z46" s="6"/>
      <c r="AA46" s="7"/>
      <c r="AB46" s="7"/>
      <c r="AC46" s="6"/>
      <c r="AD46" s="6"/>
      <c r="AE46" s="6"/>
      <c r="AF46" s="6"/>
      <c r="AG46" s="2"/>
      <c r="AH46" s="2"/>
      <c r="AI46" s="2"/>
      <c r="AJ46" s="2"/>
      <c r="AK46" s="2"/>
      <c r="AL46" s="2"/>
      <c r="AM46" s="2"/>
      <c r="AN46" s="2"/>
      <c r="AO46" s="2"/>
    </row>
    <row r="47" spans="1:41" x14ac:dyDescent="0.25">
      <c r="A47" s="2"/>
      <c r="B47" s="2"/>
      <c r="C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2"/>
      <c r="AH47" s="2"/>
      <c r="AI47" s="2"/>
      <c r="AJ47" s="2"/>
      <c r="AK47" s="2"/>
      <c r="AL47" s="2"/>
      <c r="AM47" s="2"/>
      <c r="AN47" s="2"/>
      <c r="AO47" s="2"/>
    </row>
    <row r="48" spans="1:41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2"/>
      <c r="AH48" s="2"/>
      <c r="AI48" s="2"/>
      <c r="AJ48" s="2"/>
      <c r="AK48" s="2"/>
      <c r="AL48" s="2"/>
      <c r="AM48" s="2"/>
      <c r="AN48" s="2"/>
      <c r="AO48" s="2"/>
    </row>
    <row r="49" spans="1:41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2"/>
      <c r="AH49" s="2"/>
      <c r="AI49" s="2"/>
      <c r="AJ49" s="2"/>
      <c r="AK49" s="2"/>
      <c r="AL49" s="2"/>
      <c r="AM49" s="2"/>
      <c r="AN49" s="2"/>
      <c r="AO49" s="2"/>
    </row>
    <row r="50" spans="1:41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2"/>
      <c r="AH50" s="2"/>
      <c r="AI50" s="2"/>
      <c r="AJ50" s="2"/>
      <c r="AK50" s="2"/>
      <c r="AL50" s="2"/>
      <c r="AM50" s="2"/>
      <c r="AN50" s="2"/>
      <c r="AO50" s="2"/>
    </row>
    <row r="51" spans="1:41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2"/>
      <c r="AH51" s="2"/>
      <c r="AI51" s="2"/>
      <c r="AJ51" s="2"/>
      <c r="AK51" s="2"/>
      <c r="AL51" s="2"/>
      <c r="AM51" s="2"/>
      <c r="AN51" s="2"/>
      <c r="AO51" s="2"/>
    </row>
    <row r="52" spans="1:41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2"/>
      <c r="AH52" s="2"/>
      <c r="AI52" s="2"/>
      <c r="AJ52" s="2"/>
      <c r="AK52" s="2"/>
      <c r="AL52" s="2"/>
      <c r="AM52" s="2"/>
      <c r="AN52" s="2"/>
      <c r="AO52" s="2"/>
    </row>
    <row r="53" spans="1:41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2"/>
      <c r="AH53" s="2"/>
      <c r="AI53" s="2"/>
      <c r="AJ53" s="2"/>
      <c r="AK53" s="2"/>
      <c r="AL53" s="2"/>
      <c r="AM53" s="2"/>
      <c r="AN53" s="2"/>
      <c r="AO53" s="2"/>
    </row>
    <row r="54" spans="1:41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2"/>
      <c r="AH54" s="2"/>
      <c r="AI54" s="2"/>
      <c r="AJ54" s="2"/>
      <c r="AK54" s="2"/>
      <c r="AL54" s="2"/>
      <c r="AM54" s="2"/>
      <c r="AN54" s="2"/>
      <c r="AO54" s="2"/>
    </row>
    <row r="55" spans="1:4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</row>
    <row r="56" spans="1:41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</row>
    <row r="57" spans="1:41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</row>
    <row r="58" spans="1:41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</row>
    <row r="59" spans="1:41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</row>
    <row r="60" spans="1:41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</row>
    <row r="61" spans="1:41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</row>
    <row r="62" spans="1:41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</row>
    <row r="63" spans="1:41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</row>
    <row r="64" spans="1:41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</row>
    <row r="65" spans="1:41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</row>
    <row r="66" spans="1:41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</row>
    <row r="67" spans="1:41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</row>
    <row r="68" spans="1:4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</row>
    <row r="69" spans="1:4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</row>
    <row r="70" spans="1:41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</row>
    <row r="71" spans="1:41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</row>
    <row r="72" spans="1:4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</row>
    <row r="73" spans="1:4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</row>
    <row r="74" spans="1:4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</row>
    <row r="75" spans="1:4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</row>
    <row r="76" spans="1:4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</row>
    <row r="77" spans="1:4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</row>
    <row r="78" spans="1:4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</row>
    <row r="79" spans="1:4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</row>
    <row r="80" spans="1:4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</row>
    <row r="81" spans="1:4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</row>
    <row r="82" spans="1:4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</row>
    <row r="83" spans="1:4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</row>
    <row r="84" spans="1:4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</row>
    <row r="85" spans="1:4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</row>
    <row r="86" spans="1:4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</row>
    <row r="87" spans="1:4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</row>
    <row r="88" spans="1:4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</row>
    <row r="89" spans="1:4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</row>
    <row r="90" spans="1:4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</row>
    <row r="91" spans="1:4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</row>
    <row r="92" spans="1:4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</row>
    <row r="93" spans="1:4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</row>
    <row r="94" spans="1:4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</row>
    <row r="95" spans="1:4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</row>
    <row r="96" spans="1:4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</row>
    <row r="97" spans="1:4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</row>
    <row r="98" spans="1:4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</row>
    <row r="99" spans="1:4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</row>
    <row r="100" spans="1:4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</row>
    <row r="101" spans="1:4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</row>
    <row r="102" spans="1:41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</row>
    <row r="103" spans="1:41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</row>
    <row r="104" spans="1:41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</row>
    <row r="105" spans="1:41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</row>
    <row r="106" spans="1:41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</row>
    <row r="107" spans="1:41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</row>
    <row r="108" spans="1:41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</row>
    <row r="109" spans="1:41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</row>
    <row r="110" spans="1:41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</row>
    <row r="111" spans="1:41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</row>
    <row r="112" spans="1:41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</row>
    <row r="113" spans="1:41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</row>
    <row r="114" spans="1:41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</row>
    <row r="115" spans="1:41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</row>
    <row r="116" spans="1:41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</row>
    <row r="117" spans="1:41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</row>
    <row r="118" spans="1:41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</row>
    <row r="119" spans="1:41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</row>
    <row r="120" spans="1:41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</row>
    <row r="121" spans="1:41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</row>
    <row r="122" spans="1:41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</row>
    <row r="123" spans="1:41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</row>
    <row r="124" spans="1:41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</row>
    <row r="125" spans="1:41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</row>
    <row r="126" spans="1:41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</row>
    <row r="127" spans="1:41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</row>
    <row r="128" spans="1:41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</row>
    <row r="129" spans="1:41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</row>
    <row r="130" spans="1:41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</row>
    <row r="131" spans="1:41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</row>
    <row r="132" spans="1:41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</row>
    <row r="133" spans="1:41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</row>
    <row r="134" spans="1:41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</row>
    <row r="135" spans="1:41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</row>
    <row r="136" spans="1:41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</row>
    <row r="137" spans="1:41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</row>
    <row r="138" spans="1:41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</row>
    <row r="139" spans="1:41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</row>
    <row r="140" spans="1:41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</row>
    <row r="141" spans="1:41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</row>
    <row r="142" spans="1:41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</row>
    <row r="143" spans="1:41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</row>
    <row r="144" spans="1:41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</row>
    <row r="145" spans="1:41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</row>
    <row r="146" spans="1:41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</row>
    <row r="147" spans="1:41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</row>
    <row r="148" spans="1:41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</row>
    <row r="149" spans="1:41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</row>
    <row r="150" spans="1:41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</row>
    <row r="151" spans="1:41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</row>
    <row r="152" spans="1:41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</row>
    <row r="153" spans="1:41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</row>
    <row r="154" spans="1:41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</row>
    <row r="155" spans="1:41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</row>
    <row r="156" spans="1:41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</row>
    <row r="157" spans="1:41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</row>
    <row r="158" spans="1:41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</row>
    <row r="159" spans="1:41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</row>
    <row r="160" spans="1:41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</row>
    <row r="161" spans="1:41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</row>
    <row r="162" spans="1:41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</row>
    <row r="163" spans="1:41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</row>
    <row r="164" spans="1:41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</row>
    <row r="165" spans="1:41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</row>
    <row r="166" spans="1:41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</row>
    <row r="167" spans="1:41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</row>
    <row r="168" spans="1:41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</row>
    <row r="169" spans="1:41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</row>
    <row r="170" spans="1:41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</row>
    <row r="171" spans="1:41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</row>
    <row r="172" spans="1:41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</row>
    <row r="173" spans="1:41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</row>
    <row r="174" spans="1:41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</row>
    <row r="175" spans="1:41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</row>
    <row r="176" spans="1:41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</row>
    <row r="177" spans="1:41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</row>
    <row r="178" spans="1:41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</row>
    <row r="179" spans="1:41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</row>
    <row r="180" spans="1:41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</row>
    <row r="181" spans="1:41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</row>
    <row r="182" spans="1:41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</row>
    <row r="183" spans="1:41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</row>
    <row r="184" spans="1:41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</row>
    <row r="185" spans="1:41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</row>
    <row r="186" spans="1:41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</row>
    <row r="187" spans="1:41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</row>
    <row r="188" spans="1:41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</row>
    <row r="189" spans="1:41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</row>
    <row r="190" spans="1:41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</row>
    <row r="191" spans="1:41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</row>
    <row r="192" spans="1:41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</row>
    <row r="193" spans="1:41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</row>
    <row r="194" spans="1:41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</row>
    <row r="195" spans="1:41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</row>
    <row r="196" spans="1:41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</row>
    <row r="197" spans="1:41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</row>
    <row r="198" spans="1:41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</row>
    <row r="199" spans="1:41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</row>
    <row r="200" spans="1:41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</row>
    <row r="201" spans="1:41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</row>
    <row r="202" spans="1:41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</row>
    <row r="203" spans="1:41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</row>
    <row r="204" spans="1:41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</row>
    <row r="205" spans="1:41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</row>
    <row r="206" spans="1:41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</row>
    <row r="207" spans="1:41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</row>
    <row r="208" spans="1:41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</row>
    <row r="209" spans="1:41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</row>
    <row r="210" spans="1:41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</row>
    <row r="211" spans="1:41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</row>
    <row r="212" spans="1:41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</row>
    <row r="213" spans="1:41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</row>
    <row r="214" spans="1:41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</row>
    <row r="215" spans="1:41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</row>
    <row r="216" spans="1:41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</row>
    <row r="217" spans="1:41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</row>
    <row r="218" spans="1:41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</row>
    <row r="219" spans="1:41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</row>
    <row r="220" spans="1:41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</row>
    <row r="221" spans="1:41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</row>
    <row r="222" spans="1:41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</row>
    <row r="223" spans="1:41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</row>
    <row r="224" spans="1:41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</row>
    <row r="225" spans="1:41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</row>
    <row r="226" spans="1:41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</row>
    <row r="227" spans="1:41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</row>
    <row r="228" spans="1:41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</row>
    <row r="229" spans="1:41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</row>
    <row r="230" spans="1:41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</row>
    <row r="231" spans="1:41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</row>
    <row r="232" spans="1:41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</row>
    <row r="233" spans="1:41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</row>
    <row r="234" spans="1:41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</row>
    <row r="235" spans="1:41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</row>
    <row r="236" spans="1:41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</row>
    <row r="237" spans="1:41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</row>
    <row r="238" spans="1:41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</row>
    <row r="239" spans="1:41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</row>
    <row r="240" spans="1:41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</row>
    <row r="241" spans="1:41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</row>
    <row r="242" spans="1:41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</row>
    <row r="243" spans="1:41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</row>
    <row r="244" spans="1:41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</row>
    <row r="245" spans="1:41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</row>
    <row r="246" spans="1:41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</row>
    <row r="247" spans="1:41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</row>
    <row r="248" spans="1:41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</row>
    <row r="249" spans="1:41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</row>
    <row r="250" spans="1:41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</row>
    <row r="251" spans="1:41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</row>
    <row r="252" spans="1:41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</row>
    <row r="253" spans="1:41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</row>
    <row r="254" spans="1:41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</row>
    <row r="255" spans="1:41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</row>
    <row r="256" spans="1:41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</row>
    <row r="257" spans="1:41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</row>
    <row r="258" spans="1:41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</row>
    <row r="259" spans="1:41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</row>
    <row r="260" spans="1:41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</row>
    <row r="261" spans="1:41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</row>
    <row r="262" spans="1:41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</row>
    <row r="263" spans="1:41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</row>
    <row r="264" spans="1:41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</row>
    <row r="265" spans="1:41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</row>
    <row r="266" spans="1:41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</row>
    <row r="267" spans="1:41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</row>
    <row r="268" spans="1:41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</row>
    <row r="269" spans="1:41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</row>
    <row r="270" spans="1:41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</row>
    <row r="271" spans="1:41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</row>
    <row r="272" spans="1:41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</row>
    <row r="273" spans="1:41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</row>
    <row r="274" spans="1:41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</row>
    <row r="275" spans="1:41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</row>
    <row r="276" spans="1:41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</row>
    <row r="277" spans="1:41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</row>
    <row r="278" spans="1:41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</row>
  </sheetData>
  <pageMargins left="0.7" right="0.7" top="0.75" bottom="0.75" header="0.3" footer="0.3"/>
  <pageSetup paperSize="9" orientation="portrait" horizontalDpi="4294967294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78"/>
  <sheetViews>
    <sheetView zoomScaleNormal="100" workbookViewId="0">
      <selection activeCell="T5" sqref="T5"/>
    </sheetView>
  </sheetViews>
  <sheetFormatPr defaultRowHeight="15" x14ac:dyDescent="0.25"/>
  <cols>
    <col min="1" max="1" width="6.140625" customWidth="1"/>
    <col min="4" max="4" width="7.28515625" customWidth="1"/>
    <col min="5" max="5" width="12.7109375" bestFit="1" customWidth="1"/>
    <col min="7" max="7" width="13.42578125" customWidth="1"/>
    <col min="9" max="9" width="13.7109375" customWidth="1"/>
    <col min="11" max="11" width="24.42578125" customWidth="1"/>
    <col min="15" max="15" width="8.5703125" customWidth="1"/>
    <col min="16" max="16" width="13.5703125" bestFit="1" customWidth="1"/>
    <col min="18" max="19" width="13.5703125" bestFit="1" customWidth="1"/>
    <col min="20" max="20" width="10" bestFit="1" customWidth="1"/>
    <col min="21" max="21" width="3.5703125" customWidth="1"/>
    <col min="22" max="22" width="5.28515625" customWidth="1"/>
    <col min="25" max="25" width="15.85546875" customWidth="1"/>
    <col min="26" max="26" width="9.28515625" customWidth="1"/>
  </cols>
  <sheetData>
    <row r="1" spans="1:41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3</v>
      </c>
      <c r="G1" s="5" t="s">
        <v>5</v>
      </c>
      <c r="H1" s="5" t="s">
        <v>3</v>
      </c>
      <c r="I1" s="5" t="s">
        <v>6</v>
      </c>
      <c r="K1" s="5" t="s">
        <v>7</v>
      </c>
      <c r="L1" s="5" t="s">
        <v>1</v>
      </c>
      <c r="M1" s="5">
        <f ca="1">RANDBETWEEN(2,36)</f>
        <v>23</v>
      </c>
      <c r="P1" s="2">
        <f>M2</f>
        <v>35</v>
      </c>
      <c r="Q1" s="2">
        <f>A9</f>
        <v>630</v>
      </c>
      <c r="R1" s="2">
        <f ca="1">E9</f>
        <v>7.1735353122167114</v>
      </c>
      <c r="S1" s="2">
        <f ca="1">F9</f>
        <v>-1.490763828517442</v>
      </c>
      <c r="T1" s="2">
        <f>B9</f>
        <v>40499</v>
      </c>
      <c r="U1" t="s">
        <v>39</v>
      </c>
      <c r="V1" s="2"/>
      <c r="W1" s="2" t="s">
        <v>39</v>
      </c>
      <c r="X1" s="2" t="s">
        <v>39</v>
      </c>
      <c r="Y1" s="2" t="s">
        <v>39</v>
      </c>
      <c r="Z1" s="2"/>
      <c r="AA1" s="2" t="s">
        <v>39</v>
      </c>
      <c r="AB1" s="2">
        <v>0</v>
      </c>
      <c r="AC1" s="2" t="s">
        <v>39</v>
      </c>
      <c r="AD1" s="2"/>
      <c r="AE1" s="2"/>
      <c r="AF1" s="2" t="s">
        <v>39</v>
      </c>
      <c r="AG1" s="2" t="s">
        <v>39</v>
      </c>
      <c r="AH1" s="2"/>
      <c r="AI1" s="2"/>
      <c r="AJ1" s="2"/>
      <c r="AK1" s="2"/>
      <c r="AL1" s="2"/>
      <c r="AM1" s="2"/>
      <c r="AN1" s="2"/>
      <c r="AO1" s="2"/>
    </row>
    <row r="2" spans="1:41" x14ac:dyDescent="0.25">
      <c r="C2" s="7"/>
      <c r="D2" s="7"/>
      <c r="E2" s="7"/>
      <c r="F2" s="6"/>
      <c r="G2" s="6"/>
      <c r="H2" s="6"/>
      <c r="I2" s="6"/>
      <c r="J2" s="6"/>
      <c r="K2" s="6" t="s">
        <v>10</v>
      </c>
      <c r="L2" s="6" t="s">
        <v>1</v>
      </c>
      <c r="M2" s="6">
        <v>35</v>
      </c>
      <c r="P2" s="6">
        <f>A9</f>
        <v>630</v>
      </c>
      <c r="Q2" s="2">
        <f>C9</f>
        <v>14910</v>
      </c>
      <c r="R2" s="2">
        <f ca="1">G9</f>
        <v>121.91580608257205</v>
      </c>
      <c r="S2" s="2">
        <f ca="1">H9</f>
        <v>-61.51772683212856</v>
      </c>
      <c r="T2" s="2">
        <f>L9</f>
        <v>731047</v>
      </c>
      <c r="U2" s="2" t="s">
        <v>39</v>
      </c>
      <c r="V2" s="2"/>
      <c r="W2" s="2" t="s">
        <v>39</v>
      </c>
      <c r="X2" s="2" t="s">
        <v>40</v>
      </c>
      <c r="Y2" s="2" t="s">
        <v>41</v>
      </c>
      <c r="Z2" t="s">
        <v>42</v>
      </c>
      <c r="AA2" s="2" t="s">
        <v>39</v>
      </c>
      <c r="AB2" s="2"/>
      <c r="AC2" s="2" t="s">
        <v>39</v>
      </c>
      <c r="AD2" s="2"/>
      <c r="AE2" s="2"/>
      <c r="AF2" s="2" t="s">
        <v>39</v>
      </c>
      <c r="AG2" s="2" t="s">
        <v>39</v>
      </c>
      <c r="AH2" s="2"/>
      <c r="AI2" s="2"/>
      <c r="AJ2" s="2"/>
      <c r="AK2" s="2"/>
      <c r="AL2" s="2"/>
      <c r="AM2" s="2"/>
      <c r="AN2" s="2"/>
      <c r="AO2" s="2"/>
    </row>
    <row r="3" spans="1:41" x14ac:dyDescent="0.25">
      <c r="C3" s="7"/>
      <c r="D3" s="7"/>
      <c r="E3" s="7"/>
      <c r="F3" s="6"/>
      <c r="G3" s="6"/>
      <c r="H3" s="6"/>
      <c r="I3" s="6"/>
      <c r="J3" s="6"/>
      <c r="K3" s="6" t="s">
        <v>12</v>
      </c>
      <c r="L3" s="6" t="s">
        <v>1</v>
      </c>
      <c r="M3" s="6">
        <v>3.1415999999999999</v>
      </c>
      <c r="P3" s="6">
        <f ca="1">E9</f>
        <v>7.1735353122167114</v>
      </c>
      <c r="Q3" s="2">
        <f ca="1">G9</f>
        <v>121.91580608257205</v>
      </c>
      <c r="R3" s="2">
        <f ca="1">I9</f>
        <v>17.268506545056027</v>
      </c>
      <c r="S3" s="2">
        <f ca="1">K9</f>
        <v>0.10055812541694273</v>
      </c>
      <c r="T3" s="2">
        <f ca="1">M9</f>
        <v>8173.0452333463836</v>
      </c>
      <c r="U3" s="2" t="s">
        <v>39</v>
      </c>
      <c r="V3" s="2"/>
      <c r="W3" s="2" t="s">
        <v>39</v>
      </c>
      <c r="X3" s="2">
        <f ca="1">AE8</f>
        <v>1005.1186186862174</v>
      </c>
      <c r="Y3" s="2">
        <f ca="1">AC10</f>
        <v>12.197378756007451</v>
      </c>
      <c r="Z3" t="str">
        <f ca="1">IF(ABS(Y3)&lt;3,"bine","rau")</f>
        <v>rau</v>
      </c>
      <c r="AA3" s="2" t="s">
        <v>39</v>
      </c>
      <c r="AB3" s="2"/>
      <c r="AC3" s="2" t="s">
        <v>39</v>
      </c>
      <c r="AD3" s="2"/>
      <c r="AE3" s="2"/>
      <c r="AF3" s="2" t="s">
        <v>39</v>
      </c>
      <c r="AG3" s="2" t="s">
        <v>39</v>
      </c>
      <c r="AH3" s="2"/>
      <c r="AI3" s="2"/>
      <c r="AJ3" s="2"/>
      <c r="AK3" s="2"/>
      <c r="AL3" s="2"/>
      <c r="AM3" s="2"/>
      <c r="AN3" s="2"/>
      <c r="AO3" s="2"/>
    </row>
    <row r="4" spans="1:41" x14ac:dyDescent="0.25">
      <c r="C4" s="7"/>
      <c r="D4" s="7"/>
      <c r="E4" s="7"/>
      <c r="F4" s="6"/>
      <c r="G4" s="6"/>
      <c r="H4" s="6"/>
      <c r="I4" s="6"/>
      <c r="J4" s="6"/>
      <c r="K4" s="2" t="s">
        <v>11</v>
      </c>
      <c r="L4" s="6" t="s">
        <v>1</v>
      </c>
      <c r="M4" s="2">
        <f ca="1">2*M3/M1</f>
        <v>0.2731826086956522</v>
      </c>
      <c r="P4" s="6">
        <f ca="1">F9</f>
        <v>-1.490763828517442</v>
      </c>
      <c r="Q4" s="2">
        <f ca="1">H9</f>
        <v>-61.51772683212856</v>
      </c>
      <c r="R4" s="2">
        <f ca="1">K9</f>
        <v>0.10055812541694273</v>
      </c>
      <c r="S4" s="2">
        <f ca="1">J9</f>
        <v>17.731493454943973</v>
      </c>
      <c r="T4" s="2">
        <f ca="1">N9</f>
        <v>-1659.5266037031492</v>
      </c>
      <c r="U4" s="2" t="s">
        <v>39</v>
      </c>
      <c r="V4" s="2"/>
      <c r="W4" s="2" t="s">
        <v>39</v>
      </c>
      <c r="X4" s="2"/>
      <c r="Y4" s="2"/>
      <c r="Z4" s="2"/>
      <c r="AA4" s="2" t="s">
        <v>39</v>
      </c>
      <c r="AB4" s="2"/>
      <c r="AC4" s="2" t="s">
        <v>39</v>
      </c>
      <c r="AD4" s="2"/>
      <c r="AE4" s="2"/>
      <c r="AF4" s="2"/>
      <c r="AG4" s="2" t="s">
        <v>39</v>
      </c>
      <c r="AH4" s="2"/>
      <c r="AI4" s="2"/>
      <c r="AJ4" s="2"/>
      <c r="AK4" s="2"/>
      <c r="AL4" s="2"/>
      <c r="AM4" s="2"/>
      <c r="AN4" s="2"/>
      <c r="AO4" s="2"/>
    </row>
    <row r="5" spans="1:41" x14ac:dyDescent="0.25">
      <c r="L5" s="2"/>
      <c r="M5" s="2"/>
      <c r="N5" s="2"/>
      <c r="O5" s="2"/>
      <c r="P5" s="2"/>
      <c r="Q5" s="2"/>
      <c r="R5" s="2"/>
      <c r="S5" s="2"/>
      <c r="T5" s="2"/>
      <c r="U5" s="2" t="s">
        <v>39</v>
      </c>
      <c r="V5" s="2"/>
      <c r="W5" s="2" t="s">
        <v>39</v>
      </c>
      <c r="X5" s="9" t="str">
        <f ca="1">IF(Z3="bine",X3,"")</f>
        <v/>
      </c>
      <c r="Y5" s="2"/>
      <c r="Z5" s="2"/>
      <c r="AA5" s="2" t="s">
        <v>39</v>
      </c>
      <c r="AB5" s="2"/>
      <c r="AC5" s="2" t="s">
        <v>39</v>
      </c>
      <c r="AD5" s="2"/>
      <c r="AE5" s="2"/>
      <c r="AF5" s="2"/>
      <c r="AG5" s="2" t="s">
        <v>39</v>
      </c>
      <c r="AH5" s="2"/>
      <c r="AI5" s="2"/>
      <c r="AJ5" s="2"/>
      <c r="AK5" s="2"/>
      <c r="AL5" s="2"/>
      <c r="AM5" s="2"/>
      <c r="AN5" s="2"/>
      <c r="AO5" s="2"/>
    </row>
    <row r="6" spans="1:41" x14ac:dyDescent="0.25">
      <c r="O6" s="2"/>
      <c r="P6" s="2"/>
      <c r="Q6" s="2"/>
      <c r="R6" s="2"/>
      <c r="S6" s="2"/>
      <c r="T6" s="2">
        <f ca="1">MDETERM(P1:S4)</f>
        <v>34165634.152599163</v>
      </c>
      <c r="U6" s="2" t="s">
        <v>39</v>
      </c>
      <c r="V6" s="2"/>
      <c r="W6" s="2" t="s">
        <v>39</v>
      </c>
      <c r="X6" s="2"/>
      <c r="Y6" s="2"/>
      <c r="Z6" s="2"/>
      <c r="AA6" s="2" t="s">
        <v>39</v>
      </c>
      <c r="AB6" s="2"/>
      <c r="AC6" s="2"/>
      <c r="AD6" s="2"/>
      <c r="AE6" s="2"/>
      <c r="AF6" s="2"/>
      <c r="AG6" s="2" t="s">
        <v>39</v>
      </c>
      <c r="AH6" s="2"/>
      <c r="AI6" s="2"/>
      <c r="AJ6" s="2"/>
      <c r="AK6" s="2"/>
      <c r="AL6" s="2"/>
      <c r="AM6" s="2"/>
      <c r="AN6" s="2"/>
      <c r="AO6" s="2"/>
    </row>
    <row r="7" spans="1:41" x14ac:dyDescent="0.25">
      <c r="R7" s="2"/>
      <c r="S7" s="2"/>
      <c r="T7" s="2"/>
      <c r="U7" s="2" t="s">
        <v>39</v>
      </c>
      <c r="V7" s="2"/>
      <c r="W7" s="2" t="s">
        <v>39</v>
      </c>
      <c r="X7" s="2"/>
      <c r="Y7" s="2"/>
      <c r="Z7" s="2"/>
      <c r="AA7" s="2" t="s">
        <v>39</v>
      </c>
      <c r="AB7" s="2"/>
      <c r="AC7" s="2"/>
      <c r="AD7" s="2"/>
      <c r="AE7" s="2"/>
      <c r="AF7" s="2"/>
      <c r="AG7" s="2" t="s">
        <v>39</v>
      </c>
      <c r="AH7" s="2"/>
      <c r="AI7" s="2"/>
      <c r="AJ7" s="2"/>
      <c r="AK7" s="2"/>
      <c r="AL7" s="2"/>
      <c r="AM7" s="2"/>
      <c r="AN7" s="2"/>
      <c r="AO7" s="2"/>
    </row>
    <row r="8" spans="1:41" x14ac:dyDescent="0.25">
      <c r="A8" t="s">
        <v>16</v>
      </c>
      <c r="B8" t="s">
        <v>20</v>
      </c>
      <c r="C8" t="s">
        <v>19</v>
      </c>
      <c r="E8" t="s">
        <v>17</v>
      </c>
      <c r="F8" t="s">
        <v>18</v>
      </c>
      <c r="G8" s="2" t="s">
        <v>23</v>
      </c>
      <c r="H8" s="2" t="s">
        <v>24</v>
      </c>
      <c r="I8" s="2" t="s">
        <v>27</v>
      </c>
      <c r="J8" s="2" t="s">
        <v>28</v>
      </c>
      <c r="K8" s="2" t="s">
        <v>30</v>
      </c>
      <c r="L8" s="2" t="s">
        <v>34</v>
      </c>
      <c r="M8" s="2" t="s">
        <v>35</v>
      </c>
      <c r="N8" s="2" t="s">
        <v>36</v>
      </c>
      <c r="O8" s="2"/>
      <c r="P8" s="2">
        <f>T1</f>
        <v>40499</v>
      </c>
      <c r="Q8" s="2">
        <f t="shared" ref="Q8:S11" si="0">Q1</f>
        <v>630</v>
      </c>
      <c r="R8" s="2">
        <f t="shared" ca="1" si="0"/>
        <v>7.1735353122167114</v>
      </c>
      <c r="S8" s="2">
        <f t="shared" ca="1" si="0"/>
        <v>-1.490763828517442</v>
      </c>
      <c r="T8" s="2"/>
      <c r="U8" s="2" t="s">
        <v>39</v>
      </c>
      <c r="V8" s="2"/>
      <c r="W8" s="2" t="s">
        <v>39</v>
      </c>
      <c r="X8" s="2"/>
      <c r="Y8" s="2"/>
      <c r="Z8" s="2"/>
      <c r="AA8" s="2" t="s">
        <v>39</v>
      </c>
      <c r="AB8" s="2"/>
      <c r="AC8" s="2"/>
      <c r="AD8" s="2">
        <f ca="1">AE46-AC46</f>
        <v>-148.99064283644623</v>
      </c>
      <c r="AE8" s="2">
        <f ca="1">AE47</f>
        <v>1005.1186186862174</v>
      </c>
      <c r="AF8" s="2"/>
      <c r="AG8" s="2" t="s">
        <v>39</v>
      </c>
      <c r="AH8" s="2"/>
      <c r="AI8" s="2"/>
      <c r="AJ8" s="2"/>
      <c r="AK8" s="2"/>
      <c r="AL8" s="2"/>
      <c r="AM8" s="2"/>
      <c r="AN8" s="2"/>
      <c r="AO8" s="2"/>
    </row>
    <row r="9" spans="1:41" x14ac:dyDescent="0.25">
      <c r="A9">
        <f>SUM(A12:A46)</f>
        <v>630</v>
      </c>
      <c r="B9">
        <f>SUM(B12:B46)</f>
        <v>40499</v>
      </c>
      <c r="C9">
        <f>SUM(C12:C46)</f>
        <v>14910</v>
      </c>
      <c r="E9">
        <f t="shared" ref="E9:N9" ca="1" si="1">SUM(E12:E46)</f>
        <v>7.1735353122167114</v>
      </c>
      <c r="F9">
        <f t="shared" ca="1" si="1"/>
        <v>-1.490763828517442</v>
      </c>
      <c r="G9">
        <f t="shared" ca="1" si="1"/>
        <v>121.91580608257205</v>
      </c>
      <c r="H9">
        <f t="shared" ca="1" si="1"/>
        <v>-61.51772683212856</v>
      </c>
      <c r="I9">
        <f t="shared" ca="1" si="1"/>
        <v>17.268506545056027</v>
      </c>
      <c r="J9">
        <f t="shared" ca="1" si="1"/>
        <v>17.731493454943973</v>
      </c>
      <c r="K9">
        <f t="shared" ca="1" si="1"/>
        <v>0.10055812541694273</v>
      </c>
      <c r="L9">
        <f t="shared" si="1"/>
        <v>731047</v>
      </c>
      <c r="M9">
        <f t="shared" ca="1" si="1"/>
        <v>8173.0452333463836</v>
      </c>
      <c r="N9">
        <f t="shared" ca="1" si="1"/>
        <v>-1659.5266037031492</v>
      </c>
      <c r="O9" s="2"/>
      <c r="P9" s="2">
        <f t="shared" ref="P9:P11" si="2">T2</f>
        <v>731047</v>
      </c>
      <c r="Q9" s="2">
        <f t="shared" si="0"/>
        <v>14910</v>
      </c>
      <c r="R9" s="2">
        <f t="shared" ca="1" si="0"/>
        <v>121.91580608257205</v>
      </c>
      <c r="S9" s="2">
        <f t="shared" ca="1" si="0"/>
        <v>-61.51772683212856</v>
      </c>
      <c r="T9" s="2"/>
      <c r="U9" s="2" t="s">
        <v>39</v>
      </c>
      <c r="V9" s="2"/>
      <c r="W9" s="2"/>
      <c r="X9" s="2"/>
      <c r="Y9" s="2"/>
      <c r="Z9" s="2"/>
      <c r="AA9" s="2" t="s">
        <v>39</v>
      </c>
      <c r="AB9" s="2"/>
      <c r="AC9" s="2"/>
      <c r="AD9" s="2"/>
      <c r="AE9" s="2"/>
      <c r="AF9" s="2"/>
      <c r="AG9" s="2" t="s">
        <v>39</v>
      </c>
      <c r="AH9" s="2"/>
      <c r="AI9" s="2"/>
      <c r="AJ9" s="2"/>
      <c r="AK9" s="2"/>
      <c r="AL9" s="2"/>
      <c r="AM9" s="2"/>
      <c r="AN9" s="2"/>
      <c r="AO9" s="2"/>
    </row>
    <row r="10" spans="1:41" x14ac:dyDescent="0.25">
      <c r="G10" s="2"/>
      <c r="H10" s="2"/>
      <c r="I10" s="2"/>
      <c r="J10" s="2"/>
      <c r="K10" s="2"/>
      <c r="L10" s="2"/>
      <c r="M10" s="2"/>
      <c r="N10" s="2"/>
      <c r="O10" s="2"/>
      <c r="P10" s="2">
        <f t="shared" ca="1" si="2"/>
        <v>8173.0452333463836</v>
      </c>
      <c r="Q10" s="2">
        <f t="shared" ca="1" si="0"/>
        <v>121.91580608257205</v>
      </c>
      <c r="R10" s="2">
        <f t="shared" ca="1" si="0"/>
        <v>17.268506545056027</v>
      </c>
      <c r="S10" s="2">
        <f t="shared" ca="1" si="0"/>
        <v>0.10055812541694273</v>
      </c>
      <c r="T10" s="2"/>
      <c r="U10" s="2" t="s">
        <v>39</v>
      </c>
      <c r="V10" s="2"/>
      <c r="W10" s="2"/>
      <c r="X10" s="2"/>
      <c r="Y10" s="2"/>
      <c r="Z10" s="2"/>
      <c r="AA10" s="2"/>
      <c r="AB10" s="2"/>
      <c r="AC10" s="2">
        <f ca="1">SQRT(AD10)/35</f>
        <v>12.197378756007451</v>
      </c>
      <c r="AD10" s="2">
        <f ca="1">SUM(AD12:AD46)</f>
        <v>182250.65943393979</v>
      </c>
      <c r="AE10" s="2"/>
      <c r="AF10" s="2"/>
      <c r="AG10" s="2" t="s">
        <v>39</v>
      </c>
      <c r="AH10" s="2"/>
      <c r="AI10" s="2"/>
      <c r="AJ10" s="2"/>
      <c r="AK10" s="2"/>
      <c r="AL10" s="2"/>
      <c r="AM10" s="2"/>
      <c r="AN10" s="2"/>
      <c r="AO10" s="2"/>
    </row>
    <row r="11" spans="1:41" x14ac:dyDescent="0.25">
      <c r="A11" s="4" t="s">
        <v>8</v>
      </c>
      <c r="B11" s="4" t="s">
        <v>0</v>
      </c>
      <c r="C11" s="4" t="s">
        <v>9</v>
      </c>
      <c r="D11" s="4" t="s">
        <v>13</v>
      </c>
      <c r="E11" s="4" t="s">
        <v>14</v>
      </c>
      <c r="F11" s="4" t="s">
        <v>15</v>
      </c>
      <c r="G11" s="4" t="s">
        <v>21</v>
      </c>
      <c r="H11" s="4" t="s">
        <v>22</v>
      </c>
      <c r="I11" s="4" t="s">
        <v>25</v>
      </c>
      <c r="J11" s="4" t="s">
        <v>26</v>
      </c>
      <c r="K11" s="4" t="s">
        <v>29</v>
      </c>
      <c r="L11" s="4" t="s">
        <v>31</v>
      </c>
      <c r="M11" s="4" t="s">
        <v>32</v>
      </c>
      <c r="N11" s="4" t="s">
        <v>33</v>
      </c>
      <c r="O11" s="2"/>
      <c r="P11" s="2">
        <f t="shared" ca="1" si="2"/>
        <v>-1659.5266037031492</v>
      </c>
      <c r="Q11" s="2">
        <f t="shared" ca="1" si="0"/>
        <v>-61.51772683212856</v>
      </c>
      <c r="R11" s="2">
        <f t="shared" ca="1" si="0"/>
        <v>0.10055812541694273</v>
      </c>
      <c r="S11" s="2">
        <f t="shared" ca="1" si="0"/>
        <v>17.731493454943973</v>
      </c>
      <c r="T11" s="2"/>
      <c r="U11" s="2" t="s">
        <v>39</v>
      </c>
      <c r="V11" s="2" t="s">
        <v>8</v>
      </c>
      <c r="W11" s="2" t="s">
        <v>4</v>
      </c>
      <c r="X11" s="2" t="s">
        <v>37</v>
      </c>
      <c r="Y11" s="2" t="s">
        <v>38</v>
      </c>
      <c r="Z11" s="2" t="s">
        <v>2</v>
      </c>
      <c r="AC11" s="2"/>
      <c r="AD11" s="2"/>
      <c r="AE11" s="2" t="s">
        <v>0</v>
      </c>
      <c r="AF11" s="2"/>
      <c r="AG11" s="2" t="s">
        <v>39</v>
      </c>
      <c r="AH11" s="2"/>
      <c r="AI11" s="2"/>
      <c r="AJ11" s="2"/>
      <c r="AK11" s="2"/>
      <c r="AL11" s="2"/>
      <c r="AM11" s="2"/>
      <c r="AN11" s="2"/>
      <c r="AO11" s="2"/>
    </row>
    <row r="12" spans="1:41" x14ac:dyDescent="0.25">
      <c r="A12" s="2">
        <v>1</v>
      </c>
      <c r="B12" s="1">
        <v>1131</v>
      </c>
      <c r="C12" s="2">
        <f>A12*A12</f>
        <v>1</v>
      </c>
      <c r="D12">
        <f t="shared" ref="D12:D47" ca="1" si="3">A12*$M$4</f>
        <v>0.2731826086956522</v>
      </c>
      <c r="E12" s="2">
        <f ca="1">SIN(D12)</f>
        <v>0.26979738628613342</v>
      </c>
      <c r="F12" s="2">
        <f ca="1">COS(D12)</f>
        <v>0.96291711499649379</v>
      </c>
      <c r="G12" s="2">
        <f ca="1">A12*E12</f>
        <v>0.26979738628613342</v>
      </c>
      <c r="H12" s="2">
        <f ca="1">A12*F12</f>
        <v>0.96291711499649379</v>
      </c>
      <c r="I12" s="2">
        <f ca="1">E12*E12</f>
        <v>7.27906296468291E-2</v>
      </c>
      <c r="J12" s="2">
        <f ca="1">F12*F12</f>
        <v>0.92720937035317086</v>
      </c>
      <c r="K12" s="2">
        <f ca="1">E12*F12</f>
        <v>0.25979252083623822</v>
      </c>
      <c r="L12" s="2">
        <f>A12*B12</f>
        <v>1131</v>
      </c>
      <c r="M12" s="2">
        <f ca="1">B12*E12</f>
        <v>305.14084388961692</v>
      </c>
      <c r="N12" s="2">
        <f ca="1">B12*F12</f>
        <v>1089.0592570610345</v>
      </c>
      <c r="O12" s="2"/>
      <c r="P12" s="2"/>
      <c r="Q12" s="2"/>
      <c r="R12" s="2"/>
      <c r="S12" s="2"/>
      <c r="T12" s="2"/>
      <c r="U12" s="2" t="s">
        <v>39</v>
      </c>
      <c r="V12" s="2">
        <v>1</v>
      </c>
      <c r="W12" s="2">
        <f ca="1">$T$20*V12</f>
        <v>0.61186323638778262</v>
      </c>
      <c r="X12" s="2">
        <f ca="1">$T$27*E12</f>
        <v>-2.1383164911849235</v>
      </c>
      <c r="Y12" s="2">
        <f ca="1">$T$34*H12</f>
        <v>4.8994978493066625</v>
      </c>
      <c r="Z12" s="2">
        <f ca="1">$T$13</f>
        <v>1147.9418938651836</v>
      </c>
      <c r="AA12">
        <f>V12</f>
        <v>1</v>
      </c>
      <c r="AB12">
        <f ca="1">AE12-$AB$1</f>
        <v>1151.3149384596932</v>
      </c>
      <c r="AC12" s="2">
        <f>B12</f>
        <v>1131</v>
      </c>
      <c r="AD12" s="2">
        <f ca="1">(AB12-AC12)^2</f>
        <v>412.69672462112055</v>
      </c>
      <c r="AE12" s="2">
        <f t="shared" ref="AE12:AE47" ca="1" si="4">SUM(W12:Z12)</f>
        <v>1151.3149384596932</v>
      </c>
      <c r="AF12" s="2"/>
      <c r="AG12" s="2" t="s">
        <v>39</v>
      </c>
      <c r="AH12" s="2"/>
      <c r="AI12" s="2"/>
      <c r="AJ12" s="2"/>
      <c r="AK12" s="2"/>
      <c r="AL12" s="2"/>
      <c r="AM12" s="2"/>
      <c r="AN12" s="2"/>
      <c r="AO12" s="2"/>
    </row>
    <row r="13" spans="1:41" ht="21" x14ac:dyDescent="0.35">
      <c r="A13" s="2">
        <v>2</v>
      </c>
      <c r="B13" s="2">
        <v>1142</v>
      </c>
      <c r="C13" s="2">
        <f t="shared" ref="C13:C47" si="5">A13*A13</f>
        <v>4</v>
      </c>
      <c r="D13">
        <f t="shared" ca="1" si="3"/>
        <v>0.54636521739130439</v>
      </c>
      <c r="E13" s="2">
        <f t="shared" ref="E13:E47" ca="1" si="6">SIN(D13)</f>
        <v>0.51958504167247643</v>
      </c>
      <c r="F13" s="2">
        <f t="shared" ref="F13:F47" ca="1" si="7">COS(D13)</f>
        <v>0.85441874070634183</v>
      </c>
      <c r="G13" s="2">
        <f t="shared" ref="G13:G47" ca="1" si="8">A13*E13</f>
        <v>1.0391700833449529</v>
      </c>
      <c r="H13" s="2">
        <f t="shared" ref="H13:H47" ca="1" si="9">A13*F13</f>
        <v>1.7088374814126837</v>
      </c>
      <c r="I13" s="2">
        <f t="shared" ref="I13:J46" ca="1" si="10">E13*E13</f>
        <v>0.26996861552978907</v>
      </c>
      <c r="J13" s="2">
        <f t="shared" ca="1" si="10"/>
        <v>0.73003138447021099</v>
      </c>
      <c r="K13" s="2">
        <f t="shared" ref="K13:K47" ca="1" si="11">E13*F13</f>
        <v>0.44394319699564944</v>
      </c>
      <c r="L13" s="2">
        <f t="shared" ref="L13:L47" si="12">A13*B13</f>
        <v>2284</v>
      </c>
      <c r="M13" s="2">
        <f t="shared" ref="M13:M47" ca="1" si="13">B13*E13</f>
        <v>593.3661175899681</v>
      </c>
      <c r="N13" s="2">
        <f t="shared" ref="N13:N47" ca="1" si="14">B13*F13</f>
        <v>975.74620188664233</v>
      </c>
      <c r="O13" s="2"/>
      <c r="P13" s="2"/>
      <c r="Q13" s="2"/>
      <c r="R13" s="2"/>
      <c r="S13" s="2">
        <f ca="1">MDETERM(P8:S11)</f>
        <v>39220162774.239677</v>
      </c>
      <c r="T13" s="8">
        <f ca="1">S13/T6</f>
        <v>1147.9418938651836</v>
      </c>
      <c r="U13" s="2" t="s">
        <v>39</v>
      </c>
      <c r="V13" s="2">
        <v>2</v>
      </c>
      <c r="W13" s="2">
        <f t="shared" ref="W13:W47" ca="1" si="15">$T$20*V13</f>
        <v>1.2237264727755652</v>
      </c>
      <c r="X13" s="2">
        <f t="shared" ref="X13:X47" ca="1" si="16">$T$27*E13</f>
        <v>-4.1180430932824246</v>
      </c>
      <c r="Y13" s="2">
        <f t="shared" ref="Y13:Y47" ca="1" si="17">$T$34*H13</f>
        <v>8.6948766769261798</v>
      </c>
      <c r="Z13" s="2">
        <f t="shared" ref="Z13:Z47" ca="1" si="18">$T$13</f>
        <v>1147.9418938651836</v>
      </c>
      <c r="AA13">
        <f t="shared" ref="AA13:AA46" si="19">V13</f>
        <v>2</v>
      </c>
      <c r="AB13">
        <f t="shared" ref="AB13:AB46" ca="1" si="20">AE13-$AB$1</f>
        <v>1153.7424539216029</v>
      </c>
      <c r="AC13" s="2">
        <f t="shared" ref="AC13:AC46" si="21">B13</f>
        <v>1142</v>
      </c>
      <c r="AD13" s="2">
        <f t="shared" ref="AD13:AD46" ca="1" si="22">(AB13-AC13)^2</f>
        <v>137.8852241009667</v>
      </c>
      <c r="AE13" s="2">
        <f t="shared" ca="1" si="4"/>
        <v>1153.7424539216029</v>
      </c>
      <c r="AF13" s="2"/>
      <c r="AG13" s="2" t="s">
        <v>39</v>
      </c>
      <c r="AH13" s="2"/>
      <c r="AI13" s="2"/>
      <c r="AJ13" s="2"/>
      <c r="AK13" s="2"/>
      <c r="AL13" s="2"/>
      <c r="AM13" s="2"/>
      <c r="AN13" s="2"/>
      <c r="AO13" s="2"/>
    </row>
    <row r="14" spans="1:41" x14ac:dyDescent="0.25">
      <c r="A14" s="2">
        <v>3</v>
      </c>
      <c r="B14" s="2">
        <v>1144</v>
      </c>
      <c r="C14" s="2">
        <f t="shared" si="5"/>
        <v>9</v>
      </c>
      <c r="D14">
        <f t="shared" ca="1" si="3"/>
        <v>0.81954782608695664</v>
      </c>
      <c r="E14" s="2">
        <f t="shared" ca="1" si="6"/>
        <v>0.7308372723590546</v>
      </c>
      <c r="F14" s="2">
        <f t="shared" ca="1" si="7"/>
        <v>0.68255174260328211</v>
      </c>
      <c r="G14" s="2">
        <f t="shared" ca="1" si="8"/>
        <v>2.1925118170771638</v>
      </c>
      <c r="H14" s="2">
        <f t="shared" ca="1" si="9"/>
        <v>2.0476552278098463</v>
      </c>
      <c r="I14" s="2">
        <f t="shared" ca="1" si="10"/>
        <v>0.53412311866922291</v>
      </c>
      <c r="J14" s="2">
        <f t="shared" ca="1" si="10"/>
        <v>0.46587688133077709</v>
      </c>
      <c r="K14" s="2">
        <f t="shared" ca="1" si="11"/>
        <v>0.4988342538081022</v>
      </c>
      <c r="L14" s="2">
        <f t="shared" si="12"/>
        <v>3432</v>
      </c>
      <c r="M14" s="2">
        <f t="shared" ca="1" si="13"/>
        <v>836.07783957875847</v>
      </c>
      <c r="N14" s="2">
        <f t="shared" ca="1" si="14"/>
        <v>780.83919353815475</v>
      </c>
      <c r="O14" s="2"/>
      <c r="P14" s="2"/>
      <c r="Q14" s="2"/>
      <c r="R14" s="2"/>
      <c r="S14" s="2"/>
      <c r="T14" s="2"/>
      <c r="U14" s="2" t="s">
        <v>39</v>
      </c>
      <c r="V14" s="2">
        <v>3</v>
      </c>
      <c r="W14" s="2">
        <f t="shared" ca="1" si="15"/>
        <v>1.8355897091633477</v>
      </c>
      <c r="X14" s="2">
        <f t="shared" ca="1" si="16"/>
        <v>-5.792351858444575</v>
      </c>
      <c r="Y14" s="2">
        <f t="shared" ca="1" si="17"/>
        <v>10.418843147068184</v>
      </c>
      <c r="Z14" s="2">
        <f t="shared" ca="1" si="18"/>
        <v>1147.9418938651836</v>
      </c>
      <c r="AA14">
        <f t="shared" si="19"/>
        <v>3</v>
      </c>
      <c r="AB14">
        <f t="shared" ca="1" si="20"/>
        <v>1154.4039748629705</v>
      </c>
      <c r="AC14" s="2">
        <f t="shared" si="21"/>
        <v>1144</v>
      </c>
      <c r="AD14" s="2">
        <f t="shared" ca="1" si="22"/>
        <v>108.24269294932145</v>
      </c>
      <c r="AE14" s="2">
        <f t="shared" ca="1" si="4"/>
        <v>1154.4039748629705</v>
      </c>
      <c r="AF14" s="2"/>
      <c r="AG14" s="2" t="s">
        <v>39</v>
      </c>
      <c r="AH14" s="2"/>
      <c r="AI14" s="2"/>
      <c r="AJ14" s="2"/>
      <c r="AK14" s="2"/>
      <c r="AL14" s="2"/>
      <c r="AM14" s="2"/>
      <c r="AN14" s="2"/>
      <c r="AO14" s="2"/>
    </row>
    <row r="15" spans="1:41" x14ac:dyDescent="0.25">
      <c r="A15" s="2">
        <v>4</v>
      </c>
      <c r="B15" s="2">
        <v>1149</v>
      </c>
      <c r="C15" s="2">
        <f t="shared" si="5"/>
        <v>16</v>
      </c>
      <c r="D15">
        <f t="shared" ca="1" si="3"/>
        <v>1.0927304347826088</v>
      </c>
      <c r="E15" s="2">
        <f t="shared" ca="1" si="6"/>
        <v>0.88788639399129887</v>
      </c>
      <c r="F15" s="2">
        <f t="shared" ca="1" si="7"/>
        <v>0.46006276894042192</v>
      </c>
      <c r="G15" s="2">
        <f t="shared" ca="1" si="8"/>
        <v>3.5515455759651955</v>
      </c>
      <c r="H15" s="2">
        <f t="shared" ca="1" si="9"/>
        <v>1.8402510757616877</v>
      </c>
      <c r="I15" s="2">
        <f t="shared" ca="1" si="10"/>
        <v>0.78834224863487201</v>
      </c>
      <c r="J15" s="2">
        <f t="shared" ca="1" si="10"/>
        <v>0.21165775136512804</v>
      </c>
      <c r="K15" s="2">
        <f t="shared" ca="1" si="11"/>
        <v>0.40848347292416337</v>
      </c>
      <c r="L15" s="2">
        <f t="shared" si="12"/>
        <v>4596</v>
      </c>
      <c r="M15" s="2">
        <f t="shared" ca="1" si="13"/>
        <v>1020.1814666960024</v>
      </c>
      <c r="N15" s="2">
        <f t="shared" ca="1" si="14"/>
        <v>528.61212151254483</v>
      </c>
      <c r="O15" s="2"/>
      <c r="P15" s="2">
        <f>P1</f>
        <v>35</v>
      </c>
      <c r="Q15" s="2">
        <f>T1</f>
        <v>40499</v>
      </c>
      <c r="R15" s="2">
        <f t="shared" ref="R15:S15" ca="1" si="23">R1</f>
        <v>7.1735353122167114</v>
      </c>
      <c r="S15" s="2">
        <f t="shared" ca="1" si="23"/>
        <v>-1.490763828517442</v>
      </c>
      <c r="T15" s="2"/>
      <c r="U15" s="2" t="s">
        <v>39</v>
      </c>
      <c r="V15" s="2">
        <v>4</v>
      </c>
      <c r="W15" s="2">
        <f t="shared" ca="1" si="15"/>
        <v>2.4474529455511305</v>
      </c>
      <c r="X15" s="2">
        <f t="shared" ca="1" si="16"/>
        <v>-7.0370663878736357</v>
      </c>
      <c r="Y15" s="2">
        <f t="shared" ca="1" si="17"/>
        <v>9.363533005550007</v>
      </c>
      <c r="Z15" s="2">
        <f t="shared" ca="1" si="18"/>
        <v>1147.9418938651836</v>
      </c>
      <c r="AA15">
        <f t="shared" si="19"/>
        <v>4</v>
      </c>
      <c r="AB15">
        <f t="shared" ca="1" si="20"/>
        <v>1152.7158134284111</v>
      </c>
      <c r="AC15" s="2">
        <f t="shared" si="21"/>
        <v>1149</v>
      </c>
      <c r="AD15" s="2">
        <f t="shared" ca="1" si="22"/>
        <v>13.807269434760538</v>
      </c>
      <c r="AE15" s="2">
        <f t="shared" ca="1" si="4"/>
        <v>1152.7158134284111</v>
      </c>
      <c r="AF15" s="2"/>
      <c r="AG15" s="2" t="s">
        <v>39</v>
      </c>
      <c r="AH15" s="2"/>
      <c r="AI15" s="2"/>
      <c r="AJ15" s="2"/>
      <c r="AK15" s="2"/>
      <c r="AL15" s="2"/>
      <c r="AM15" s="2"/>
      <c r="AN15" s="2"/>
      <c r="AO15" s="2"/>
    </row>
    <row r="16" spans="1:41" x14ac:dyDescent="0.25">
      <c r="A16" s="2">
        <v>5</v>
      </c>
      <c r="B16" s="2">
        <v>1141</v>
      </c>
      <c r="C16" s="2">
        <f t="shared" si="5"/>
        <v>25</v>
      </c>
      <c r="D16">
        <f t="shared" ca="1" si="3"/>
        <v>1.3659130434782609</v>
      </c>
      <c r="E16" s="2">
        <f t="shared" ca="1" si="6"/>
        <v>0.97908473753442882</v>
      </c>
      <c r="F16" s="2">
        <f t="shared" ca="1" si="7"/>
        <v>0.20345288576753717</v>
      </c>
      <c r="G16" s="2">
        <f t="shared" ca="1" si="8"/>
        <v>4.8954236876721442</v>
      </c>
      <c r="H16" s="2">
        <f t="shared" ca="1" si="9"/>
        <v>1.0172644288376858</v>
      </c>
      <c r="I16" s="2">
        <f t="shared" ca="1" si="10"/>
        <v>0.95860692327286134</v>
      </c>
      <c r="J16" s="2">
        <f t="shared" ca="1" si="10"/>
        <v>4.1393076727138531E-2</v>
      </c>
      <c r="K16" s="2">
        <f t="shared" ca="1" si="11"/>
        <v>0.19919761526233126</v>
      </c>
      <c r="L16" s="2">
        <f t="shared" si="12"/>
        <v>5705</v>
      </c>
      <c r="M16" s="2">
        <f t="shared" ca="1" si="13"/>
        <v>1117.1356855267834</v>
      </c>
      <c r="N16" s="2">
        <f t="shared" ca="1" si="14"/>
        <v>232.13974266075991</v>
      </c>
      <c r="O16" s="2"/>
      <c r="P16" s="2">
        <f t="shared" ref="P16:S18" si="24">P2</f>
        <v>630</v>
      </c>
      <c r="Q16" s="2">
        <f t="shared" ref="Q16:Q18" si="25">T2</f>
        <v>731047</v>
      </c>
      <c r="R16" s="2">
        <f t="shared" ca="1" si="24"/>
        <v>121.91580608257205</v>
      </c>
      <c r="S16" s="2">
        <f t="shared" ca="1" si="24"/>
        <v>-61.51772683212856</v>
      </c>
      <c r="T16" s="2"/>
      <c r="U16" s="2" t="s">
        <v>39</v>
      </c>
      <c r="V16" s="2">
        <v>5</v>
      </c>
      <c r="W16" s="2">
        <f t="shared" ca="1" si="15"/>
        <v>3.0593161819389132</v>
      </c>
      <c r="X16" s="2">
        <f t="shared" ca="1" si="16"/>
        <v>-7.7598714700555806</v>
      </c>
      <c r="Y16" s="2">
        <f t="shared" ca="1" si="17"/>
        <v>5.1760268912496796</v>
      </c>
      <c r="Z16" s="2">
        <f t="shared" ca="1" si="18"/>
        <v>1147.9418938651836</v>
      </c>
      <c r="AA16">
        <f t="shared" si="19"/>
        <v>5</v>
      </c>
      <c r="AB16">
        <f t="shared" ca="1" si="20"/>
        <v>1148.4173654683166</v>
      </c>
      <c r="AC16" s="2">
        <f t="shared" si="21"/>
        <v>1141</v>
      </c>
      <c r="AD16" s="2">
        <f t="shared" ca="1" si="22"/>
        <v>55.017310490575163</v>
      </c>
      <c r="AE16" s="2">
        <f t="shared" ca="1" si="4"/>
        <v>1148.4173654683166</v>
      </c>
      <c r="AF16" s="2"/>
      <c r="AG16" s="2" t="s">
        <v>39</v>
      </c>
      <c r="AH16" s="2"/>
      <c r="AI16" s="2"/>
      <c r="AJ16" s="2"/>
      <c r="AK16" s="2"/>
      <c r="AL16" s="2"/>
      <c r="AM16" s="2"/>
      <c r="AN16" s="2"/>
      <c r="AO16" s="2"/>
    </row>
    <row r="17" spans="1:41" x14ac:dyDescent="0.25">
      <c r="A17" s="2">
        <v>6</v>
      </c>
      <c r="B17" s="2">
        <v>1148</v>
      </c>
      <c r="C17" s="2">
        <f t="shared" si="5"/>
        <v>36</v>
      </c>
      <c r="D17">
        <f t="shared" ca="1" si="3"/>
        <v>1.6390956521739133</v>
      </c>
      <c r="E17" s="2">
        <f t="shared" ca="1" si="6"/>
        <v>0.9976685076162044</v>
      </c>
      <c r="F17" s="2">
        <f t="shared" ca="1" si="7"/>
        <v>-6.8246237338445898E-2</v>
      </c>
      <c r="G17" s="2">
        <f t="shared" ca="1" si="8"/>
        <v>5.9860110456972269</v>
      </c>
      <c r="H17" s="2">
        <f t="shared" ca="1" si="9"/>
        <v>-0.40947742403067539</v>
      </c>
      <c r="I17" s="2">
        <f t="shared" ca="1" si="10"/>
        <v>0.99534245108914454</v>
      </c>
      <c r="J17" s="2">
        <f t="shared" ca="1" si="10"/>
        <v>4.6575489108554866E-3</v>
      </c>
      <c r="K17" s="2">
        <f t="shared" ca="1" si="11"/>
        <v>-6.8087121755868604E-2</v>
      </c>
      <c r="L17" s="2">
        <f t="shared" si="12"/>
        <v>6888</v>
      </c>
      <c r="M17" s="2">
        <f t="shared" ca="1" si="13"/>
        <v>1145.3234467434027</v>
      </c>
      <c r="N17" s="2">
        <f t="shared" ca="1" si="14"/>
        <v>-78.346680464535893</v>
      </c>
      <c r="O17" s="2"/>
      <c r="P17" s="2">
        <f t="shared" ca="1" si="24"/>
        <v>7.1735353122167114</v>
      </c>
      <c r="Q17" s="2">
        <f t="shared" ca="1" si="25"/>
        <v>8173.0452333463836</v>
      </c>
      <c r="R17" s="2">
        <f t="shared" ca="1" si="24"/>
        <v>17.268506545056027</v>
      </c>
      <c r="S17" s="2">
        <f t="shared" ca="1" si="24"/>
        <v>0.10055812541694273</v>
      </c>
      <c r="T17" s="2"/>
      <c r="U17" s="2" t="s">
        <v>39</v>
      </c>
      <c r="V17" s="2">
        <v>6</v>
      </c>
      <c r="W17" s="2">
        <f t="shared" ca="1" si="15"/>
        <v>3.6711794183266955</v>
      </c>
      <c r="X17" s="2">
        <f t="shared" ca="1" si="16"/>
        <v>-7.9071597095054091</v>
      </c>
      <c r="Y17" s="2">
        <f t="shared" ca="1" si="17"/>
        <v>-2.0834957932856262</v>
      </c>
      <c r="Z17" s="2">
        <f t="shared" ca="1" si="18"/>
        <v>1147.9418938651836</v>
      </c>
      <c r="AA17">
        <f t="shared" si="19"/>
        <v>6</v>
      </c>
      <c r="AB17">
        <f t="shared" ca="1" si="20"/>
        <v>1141.6224177807192</v>
      </c>
      <c r="AC17" s="2">
        <f t="shared" si="21"/>
        <v>1148</v>
      </c>
      <c r="AD17" s="2">
        <f t="shared" ca="1" si="22"/>
        <v>40.67355496368711</v>
      </c>
      <c r="AE17" s="2">
        <f t="shared" ca="1" si="4"/>
        <v>1141.6224177807192</v>
      </c>
      <c r="AF17" s="2"/>
      <c r="AG17" s="2" t="s">
        <v>39</v>
      </c>
      <c r="AH17" s="2"/>
      <c r="AI17" s="2"/>
      <c r="AJ17" s="2"/>
      <c r="AK17" s="2"/>
      <c r="AL17" s="2"/>
      <c r="AM17" s="2"/>
      <c r="AN17" s="2"/>
      <c r="AO17" s="2"/>
    </row>
    <row r="18" spans="1:41" x14ac:dyDescent="0.25">
      <c r="A18" s="2">
        <v>7</v>
      </c>
      <c r="B18" s="2">
        <v>1139</v>
      </c>
      <c r="C18" s="2">
        <f t="shared" si="5"/>
        <v>49</v>
      </c>
      <c r="D18">
        <f t="shared" ca="1" si="3"/>
        <v>1.9122782608695654</v>
      </c>
      <c r="E18" s="2">
        <f t="shared" ca="1" si="6"/>
        <v>0.94225942461887724</v>
      </c>
      <c r="F18" s="2">
        <f t="shared" ca="1" si="7"/>
        <v>-0.33488382570214159</v>
      </c>
      <c r="G18" s="2">
        <f t="shared" ca="1" si="8"/>
        <v>6.595815972332141</v>
      </c>
      <c r="H18" s="2">
        <f t="shared" ca="1" si="9"/>
        <v>-2.3441867799149909</v>
      </c>
      <c r="I18" s="2">
        <f t="shared" ca="1" si="10"/>
        <v>0.88785282328309756</v>
      </c>
      <c r="J18" s="2">
        <f t="shared" ca="1" si="10"/>
        <v>0.11214717671690234</v>
      </c>
      <c r="K18" s="2">
        <f t="shared" ca="1" si="11"/>
        <v>-0.31554744092026832</v>
      </c>
      <c r="L18" s="2">
        <f t="shared" si="12"/>
        <v>7973</v>
      </c>
      <c r="M18" s="2">
        <f t="shared" ca="1" si="13"/>
        <v>1073.2334846409012</v>
      </c>
      <c r="N18" s="2">
        <f t="shared" ca="1" si="14"/>
        <v>-381.43267747473925</v>
      </c>
      <c r="O18" s="2"/>
      <c r="P18" s="2">
        <f t="shared" ca="1" si="24"/>
        <v>-1.490763828517442</v>
      </c>
      <c r="Q18" s="2">
        <f t="shared" ca="1" si="25"/>
        <v>-1659.5266037031492</v>
      </c>
      <c r="R18" s="2">
        <f t="shared" ca="1" si="24"/>
        <v>0.10055812541694273</v>
      </c>
      <c r="S18" s="2">
        <f t="shared" ca="1" si="24"/>
        <v>17.731493454943973</v>
      </c>
      <c r="T18" s="2"/>
      <c r="U18" s="2" t="s">
        <v>39</v>
      </c>
      <c r="V18" s="2">
        <v>7</v>
      </c>
      <c r="W18" s="2">
        <f t="shared" ca="1" si="15"/>
        <v>4.2830426547144782</v>
      </c>
      <c r="X18" s="2">
        <f t="shared" ca="1" si="16"/>
        <v>-7.4680073605313435</v>
      </c>
      <c r="Y18" s="2">
        <f t="shared" ca="1" si="17"/>
        <v>-11.927649750631371</v>
      </c>
      <c r="Z18" s="2">
        <f t="shared" ca="1" si="18"/>
        <v>1147.9418938651836</v>
      </c>
      <c r="AA18">
        <f t="shared" si="19"/>
        <v>7</v>
      </c>
      <c r="AB18">
        <f t="shared" ca="1" si="20"/>
        <v>1132.8292794087354</v>
      </c>
      <c r="AC18" s="2">
        <f t="shared" si="21"/>
        <v>1139</v>
      </c>
      <c r="AD18" s="2">
        <f t="shared" ca="1" si="22"/>
        <v>38.077792615457255</v>
      </c>
      <c r="AE18" s="2">
        <f t="shared" ca="1" si="4"/>
        <v>1132.8292794087354</v>
      </c>
      <c r="AF18" s="2"/>
      <c r="AG18" s="2" t="s">
        <v>39</v>
      </c>
      <c r="AH18" s="2"/>
      <c r="AI18" s="2"/>
      <c r="AJ18" s="2"/>
      <c r="AK18" s="2"/>
      <c r="AL18" s="2"/>
      <c r="AM18" s="2"/>
      <c r="AN18" s="2"/>
      <c r="AO18" s="2"/>
    </row>
    <row r="19" spans="1:41" x14ac:dyDescent="0.25">
      <c r="A19" s="2">
        <v>8</v>
      </c>
      <c r="B19" s="2">
        <v>1141</v>
      </c>
      <c r="C19" s="2">
        <f t="shared" si="5"/>
        <v>64</v>
      </c>
      <c r="D19">
        <f t="shared" ca="1" si="3"/>
        <v>2.1854608695652176</v>
      </c>
      <c r="E19" s="2">
        <f t="shared" ca="1" si="6"/>
        <v>0.81696694584832674</v>
      </c>
      <c r="F19" s="2">
        <f t="shared" ca="1" si="7"/>
        <v>-0.57668449726974391</v>
      </c>
      <c r="G19" s="2">
        <f t="shared" ca="1" si="8"/>
        <v>6.5357355667866139</v>
      </c>
      <c r="H19" s="2">
        <f t="shared" ca="1" si="9"/>
        <v>-4.6134759781579513</v>
      </c>
      <c r="I19" s="2">
        <f t="shared" ca="1" si="10"/>
        <v>0.66743499060874278</v>
      </c>
      <c r="J19" s="2">
        <f t="shared" ca="1" si="10"/>
        <v>0.33256500939125727</v>
      </c>
      <c r="K19" s="2">
        <f t="shared" ca="1" si="11"/>
        <v>-0.47113217245254041</v>
      </c>
      <c r="L19" s="2">
        <f t="shared" si="12"/>
        <v>9128</v>
      </c>
      <c r="M19" s="2">
        <f t="shared" ca="1" si="13"/>
        <v>932.15928521294086</v>
      </c>
      <c r="N19" s="2">
        <f t="shared" ca="1" si="14"/>
        <v>-657.99701138477781</v>
      </c>
      <c r="O19" s="2"/>
      <c r="P19" s="2"/>
      <c r="Q19" s="2"/>
      <c r="R19" s="2"/>
      <c r="S19" s="2"/>
      <c r="T19" s="2"/>
      <c r="U19" s="2" t="s">
        <v>39</v>
      </c>
      <c r="V19" s="2">
        <v>8</v>
      </c>
      <c r="W19" s="2">
        <f t="shared" ca="1" si="15"/>
        <v>4.8949058911022609</v>
      </c>
      <c r="X19" s="2">
        <f t="shared" ca="1" si="16"/>
        <v>-6.4749844952454358</v>
      </c>
      <c r="Y19" s="2">
        <f t="shared" ca="1" si="17"/>
        <v>-23.474206949676184</v>
      </c>
      <c r="Z19" s="2">
        <f t="shared" ca="1" si="18"/>
        <v>1147.9418938651836</v>
      </c>
      <c r="AA19">
        <f t="shared" si="19"/>
        <v>8</v>
      </c>
      <c r="AB19">
        <f t="shared" ca="1" si="20"/>
        <v>1122.8876083113641</v>
      </c>
      <c r="AC19" s="2">
        <f t="shared" si="21"/>
        <v>1141</v>
      </c>
      <c r="AD19" s="2">
        <f t="shared" ca="1" si="22"/>
        <v>328.05873268256511</v>
      </c>
      <c r="AE19" s="2">
        <f t="shared" ca="1" si="4"/>
        <v>1122.8876083113641</v>
      </c>
      <c r="AF19" s="2"/>
      <c r="AG19" s="2" t="s">
        <v>39</v>
      </c>
      <c r="AH19" s="2"/>
      <c r="AI19" s="2"/>
      <c r="AJ19" s="2"/>
      <c r="AK19" s="2"/>
      <c r="AL19" s="2"/>
      <c r="AM19" s="2"/>
      <c r="AN19" s="2"/>
      <c r="AO19" s="2"/>
    </row>
    <row r="20" spans="1:41" ht="21" x14ac:dyDescent="0.35">
      <c r="A20" s="2">
        <v>9</v>
      </c>
      <c r="B20" s="2">
        <v>1142</v>
      </c>
      <c r="C20" s="2">
        <f t="shared" si="5"/>
        <v>81</v>
      </c>
      <c r="D20">
        <f t="shared" ca="1" si="3"/>
        <v>2.4586434782608699</v>
      </c>
      <c r="E20" s="2">
        <f t="shared" ca="1" si="6"/>
        <v>0.6310834844686577</v>
      </c>
      <c r="F20" s="2">
        <f t="shared" ca="1" si="7"/>
        <v>-0.77571491904622891</v>
      </c>
      <c r="G20" s="2">
        <f t="shared" ca="1" si="8"/>
        <v>5.679751360217919</v>
      </c>
      <c r="H20" s="2">
        <f t="shared" ca="1" si="9"/>
        <v>-6.9814342714160604</v>
      </c>
      <c r="I20" s="2">
        <f t="shared" ca="1" si="10"/>
        <v>0.39826636436910251</v>
      </c>
      <c r="J20" s="2">
        <f t="shared" ca="1" si="10"/>
        <v>0.60173363563089743</v>
      </c>
      <c r="K20" s="2">
        <f t="shared" ca="1" si="11"/>
        <v>-0.48954087406601687</v>
      </c>
      <c r="L20" s="2">
        <f t="shared" si="12"/>
        <v>10278</v>
      </c>
      <c r="M20" s="2">
        <f t="shared" ca="1" si="13"/>
        <v>720.69733926320714</v>
      </c>
      <c r="N20" s="2">
        <f t="shared" ca="1" si="14"/>
        <v>-885.86643755079342</v>
      </c>
      <c r="O20" s="2"/>
      <c r="P20" s="2"/>
      <c r="Q20" s="2"/>
      <c r="R20" s="2"/>
      <c r="S20" s="2">
        <f ca="1">MDETERM(P15:S18)</f>
        <v>20904695.485850282</v>
      </c>
      <c r="T20" s="8">
        <f ca="1">S20/T6</f>
        <v>0.61186323638778262</v>
      </c>
      <c r="U20" s="2" t="s">
        <v>39</v>
      </c>
      <c r="V20" s="2">
        <v>9</v>
      </c>
      <c r="W20" s="2">
        <f t="shared" ca="1" si="15"/>
        <v>5.5067691274900437</v>
      </c>
      <c r="X20" s="2">
        <f t="shared" ca="1" si="16"/>
        <v>-5.0017394190861824</v>
      </c>
      <c r="Y20" s="2">
        <f t="shared" ca="1" si="17"/>
        <v>-35.522810494445686</v>
      </c>
      <c r="Z20" s="2">
        <f t="shared" ca="1" si="18"/>
        <v>1147.9418938651836</v>
      </c>
      <c r="AA20">
        <f t="shared" si="19"/>
        <v>9</v>
      </c>
      <c r="AB20">
        <f t="shared" ca="1" si="20"/>
        <v>1112.9241130791418</v>
      </c>
      <c r="AC20" s="2">
        <f t="shared" si="21"/>
        <v>1142</v>
      </c>
      <c r="AD20" s="2">
        <f t="shared" ca="1" si="22"/>
        <v>845.40720023453514</v>
      </c>
      <c r="AE20" s="2">
        <f t="shared" ca="1" si="4"/>
        <v>1112.9241130791418</v>
      </c>
      <c r="AF20" s="2"/>
      <c r="AG20" s="2"/>
      <c r="AH20" s="2"/>
      <c r="AI20" s="2"/>
      <c r="AJ20" s="2"/>
      <c r="AK20" s="2"/>
      <c r="AL20" s="2"/>
      <c r="AM20" s="2"/>
      <c r="AN20" s="2"/>
      <c r="AO20" s="2"/>
    </row>
    <row r="21" spans="1:41" x14ac:dyDescent="0.25">
      <c r="A21" s="2">
        <v>10</v>
      </c>
      <c r="B21" s="2">
        <v>1147</v>
      </c>
      <c r="C21" s="2">
        <f t="shared" si="5"/>
        <v>100</v>
      </c>
      <c r="D21">
        <f t="shared" ca="1" si="3"/>
        <v>2.7318260869565218</v>
      </c>
      <c r="E21" s="2">
        <f t="shared" ca="1" si="6"/>
        <v>0.39839523052466258</v>
      </c>
      <c r="F21" s="2">
        <f t="shared" ca="1" si="7"/>
        <v>-0.91721384654572291</v>
      </c>
      <c r="G21" s="2">
        <f t="shared" ca="1" si="8"/>
        <v>3.9839523052466257</v>
      </c>
      <c r="H21" s="2">
        <f t="shared" ca="1" si="9"/>
        <v>-9.1721384654572287</v>
      </c>
      <c r="I21" s="2">
        <f t="shared" ca="1" si="10"/>
        <v>0.15871875970479904</v>
      </c>
      <c r="J21" s="2">
        <f t="shared" ca="1" si="10"/>
        <v>0.8412812402952009</v>
      </c>
      <c r="K21" s="2">
        <f t="shared" ca="1" si="11"/>
        <v>-0.36541362183499576</v>
      </c>
      <c r="L21" s="2">
        <f t="shared" si="12"/>
        <v>11470</v>
      </c>
      <c r="M21" s="2">
        <f t="shared" ca="1" si="13"/>
        <v>456.95932941178796</v>
      </c>
      <c r="N21" s="2">
        <f t="shared" ca="1" si="14"/>
        <v>-1052.0442819879443</v>
      </c>
      <c r="O21" s="2"/>
      <c r="P21" s="2"/>
      <c r="Q21" s="2"/>
      <c r="R21" s="2"/>
      <c r="S21" s="2"/>
      <c r="T21" s="2"/>
      <c r="U21" s="2" t="s">
        <v>39</v>
      </c>
      <c r="V21" s="2">
        <v>10</v>
      </c>
      <c r="W21" s="2">
        <f t="shared" ca="1" si="15"/>
        <v>6.1186323638778264</v>
      </c>
      <c r="X21" s="2">
        <f t="shared" ca="1" si="16"/>
        <v>-3.1575364875359782</v>
      </c>
      <c r="Y21" s="2">
        <f t="shared" ca="1" si="17"/>
        <v>-46.669512863746576</v>
      </c>
      <c r="Z21" s="2">
        <f t="shared" ca="1" si="18"/>
        <v>1147.9418938651836</v>
      </c>
      <c r="AA21">
        <f t="shared" si="19"/>
        <v>10</v>
      </c>
      <c r="AB21">
        <f t="shared" ca="1" si="20"/>
        <v>1104.2334768777789</v>
      </c>
      <c r="AC21" s="2">
        <f t="shared" si="21"/>
        <v>1147</v>
      </c>
      <c r="AD21" s="2">
        <f t="shared" ca="1" si="22"/>
        <v>1828.9754999634708</v>
      </c>
      <c r="AE21" s="2">
        <f t="shared" ca="1" si="4"/>
        <v>1104.2334768777789</v>
      </c>
      <c r="AF21" s="2"/>
      <c r="AG21" s="2"/>
      <c r="AH21" s="2"/>
      <c r="AI21" s="2"/>
      <c r="AJ21" s="2"/>
      <c r="AK21" s="2"/>
      <c r="AL21" s="2"/>
      <c r="AM21" s="2"/>
      <c r="AN21" s="2"/>
      <c r="AO21" s="2"/>
    </row>
    <row r="22" spans="1:41" x14ac:dyDescent="0.25">
      <c r="A22" s="2">
        <v>11</v>
      </c>
      <c r="B22" s="2">
        <v>1151</v>
      </c>
      <c r="C22" s="2">
        <f t="shared" si="5"/>
        <v>121</v>
      </c>
      <c r="D22">
        <f t="shared" ca="1" si="3"/>
        <v>3.0050086956521742</v>
      </c>
      <c r="E22" s="2">
        <f t="shared" ca="1" si="6"/>
        <v>0.13615968754168428</v>
      </c>
      <c r="F22" s="2">
        <f t="shared" ca="1" si="7"/>
        <v>-0.99068690285505989</v>
      </c>
      <c r="G22" s="2">
        <f t="shared" ca="1" si="8"/>
        <v>1.4977565629585272</v>
      </c>
      <c r="H22" s="2">
        <f t="shared" ca="1" si="9"/>
        <v>-10.897555931405659</v>
      </c>
      <c r="I22" s="2">
        <f t="shared" ca="1" si="10"/>
        <v>1.8539460511449096E-2</v>
      </c>
      <c r="J22" s="2">
        <f t="shared" ca="1" si="10"/>
        <v>0.98146053948855083</v>
      </c>
      <c r="K22" s="2">
        <f t="shared" ca="1" si="11"/>
        <v>-0.13489161914438388</v>
      </c>
      <c r="L22" s="2">
        <f t="shared" si="12"/>
        <v>12661</v>
      </c>
      <c r="M22" s="2">
        <f t="shared" ca="1" si="13"/>
        <v>156.71980036047862</v>
      </c>
      <c r="N22" s="2">
        <f t="shared" ca="1" si="14"/>
        <v>-1140.2806251861739</v>
      </c>
      <c r="O22" s="2"/>
      <c r="P22" s="2">
        <f>P1</f>
        <v>35</v>
      </c>
      <c r="Q22" s="2">
        <f t="shared" ref="Q22:S22" si="26">Q1</f>
        <v>630</v>
      </c>
      <c r="R22" s="2">
        <f>T1</f>
        <v>40499</v>
      </c>
      <c r="S22" s="2">
        <f t="shared" ca="1" si="26"/>
        <v>-1.490763828517442</v>
      </c>
      <c r="T22" s="2"/>
      <c r="U22" s="2" t="s">
        <v>39</v>
      </c>
      <c r="V22" s="2">
        <v>11</v>
      </c>
      <c r="W22" s="2">
        <f t="shared" ca="1" si="15"/>
        <v>6.7304956002656091</v>
      </c>
      <c r="X22" s="2">
        <f t="shared" ca="1" si="16"/>
        <v>-1.0791524310624281</v>
      </c>
      <c r="Y22" s="2">
        <f t="shared" ca="1" si="17"/>
        <v>-55.448751525011062</v>
      </c>
      <c r="Z22" s="2">
        <f t="shared" ca="1" si="18"/>
        <v>1147.9418938651836</v>
      </c>
      <c r="AA22">
        <f t="shared" si="19"/>
        <v>11</v>
      </c>
      <c r="AB22">
        <f t="shared" ca="1" si="20"/>
        <v>1098.1444855093757</v>
      </c>
      <c r="AC22" s="2">
        <f t="shared" si="21"/>
        <v>1151</v>
      </c>
      <c r="AD22" s="2">
        <f t="shared" ca="1" si="22"/>
        <v>2793.7054120685925</v>
      </c>
      <c r="AE22" s="2">
        <f t="shared" ca="1" si="4"/>
        <v>1098.1444855093757</v>
      </c>
      <c r="AF22" s="2"/>
      <c r="AG22" s="2"/>
      <c r="AH22" s="2"/>
      <c r="AI22" s="2"/>
      <c r="AJ22" s="2"/>
      <c r="AK22" s="2"/>
      <c r="AL22" s="2"/>
      <c r="AM22" s="2"/>
      <c r="AN22" s="2"/>
      <c r="AO22" s="2"/>
    </row>
    <row r="23" spans="1:41" x14ac:dyDescent="0.25">
      <c r="A23" s="2">
        <v>12</v>
      </c>
      <c r="B23" s="2">
        <v>1162</v>
      </c>
      <c r="C23" s="2">
        <f t="shared" si="5"/>
        <v>144</v>
      </c>
      <c r="D23">
        <f t="shared" ca="1" si="3"/>
        <v>3.2781913043478266</v>
      </c>
      <c r="E23" s="2">
        <f t="shared" ca="1" si="6"/>
        <v>-0.13617424351173721</v>
      </c>
      <c r="F23" s="2">
        <f t="shared" ca="1" si="7"/>
        <v>-0.99068490217828897</v>
      </c>
      <c r="G23" s="2">
        <f t="shared" ca="1" si="8"/>
        <v>-1.6340909221408464</v>
      </c>
      <c r="H23" s="2">
        <f t="shared" ca="1" si="9"/>
        <v>-11.888218826139468</v>
      </c>
      <c r="I23" s="2">
        <f t="shared" ca="1" si="10"/>
        <v>1.8543424595993903E-2</v>
      </c>
      <c r="J23" s="2">
        <f t="shared" ca="1" si="10"/>
        <v>0.98145657540400599</v>
      </c>
      <c r="K23" s="2">
        <f t="shared" ca="1" si="11"/>
        <v>0.13490576711262789</v>
      </c>
      <c r="L23" s="2">
        <f t="shared" si="12"/>
        <v>13944</v>
      </c>
      <c r="M23" s="2">
        <f t="shared" ca="1" si="13"/>
        <v>-158.23447096063865</v>
      </c>
      <c r="N23" s="2">
        <f t="shared" ca="1" si="14"/>
        <v>-1151.1758563311719</v>
      </c>
      <c r="O23" s="2"/>
      <c r="P23" s="2">
        <f t="shared" ref="P23:S25" si="27">P2</f>
        <v>630</v>
      </c>
      <c r="Q23" s="2">
        <f t="shared" si="27"/>
        <v>14910</v>
      </c>
      <c r="R23" s="2">
        <f t="shared" ref="R23:R25" si="28">T2</f>
        <v>731047</v>
      </c>
      <c r="S23" s="2">
        <f t="shared" ca="1" si="27"/>
        <v>-61.51772683212856</v>
      </c>
      <c r="T23" s="2"/>
      <c r="U23" s="2" t="s">
        <v>39</v>
      </c>
      <c r="V23" s="2">
        <v>12</v>
      </c>
      <c r="W23" s="2">
        <f t="shared" ca="1" si="15"/>
        <v>7.342358836653391</v>
      </c>
      <c r="X23" s="2">
        <f t="shared" ca="1" si="16"/>
        <v>1.0792677964158062</v>
      </c>
      <c r="Y23" s="2">
        <f t="shared" ca="1" si="17"/>
        <v>-60.489424960495576</v>
      </c>
      <c r="Z23" s="2">
        <f t="shared" ca="1" si="18"/>
        <v>1147.9418938651836</v>
      </c>
      <c r="AA23">
        <f t="shared" si="19"/>
        <v>12</v>
      </c>
      <c r="AB23">
        <f t="shared" ca="1" si="20"/>
        <v>1095.8740955377573</v>
      </c>
      <c r="AC23" s="2">
        <f t="shared" si="21"/>
        <v>1162</v>
      </c>
      <c r="AD23" s="2">
        <f t="shared" ca="1" si="22"/>
        <v>4372.6352409496512</v>
      </c>
      <c r="AE23" s="2">
        <f t="shared" ca="1" si="4"/>
        <v>1095.8740955377573</v>
      </c>
      <c r="AF23" s="2"/>
      <c r="AG23" s="2"/>
      <c r="AH23" s="2"/>
      <c r="AI23" s="2"/>
      <c r="AJ23" s="2"/>
      <c r="AK23" s="2"/>
      <c r="AL23" s="2"/>
      <c r="AM23" s="2"/>
      <c r="AN23" s="2"/>
      <c r="AO23" s="2"/>
    </row>
    <row r="24" spans="1:41" x14ac:dyDescent="0.25">
      <c r="A24" s="2">
        <v>13</v>
      </c>
      <c r="B24" s="2">
        <v>1165</v>
      </c>
      <c r="C24" s="2">
        <f t="shared" si="5"/>
        <v>169</v>
      </c>
      <c r="D24">
        <f t="shared" ca="1" si="3"/>
        <v>3.5513739130434785</v>
      </c>
      <c r="E24" s="2">
        <f t="shared" ca="1" si="6"/>
        <v>-0.39840870693998792</v>
      </c>
      <c r="F24" s="2">
        <f t="shared" ca="1" si="7"/>
        <v>-0.91720799289714372</v>
      </c>
      <c r="G24" s="2">
        <f t="shared" ca="1" si="8"/>
        <v>-5.179313190219843</v>
      </c>
      <c r="H24" s="2">
        <f t="shared" ca="1" si="9"/>
        <v>-11.923703907662869</v>
      </c>
      <c r="I24" s="2">
        <f t="shared" ca="1" si="10"/>
        <v>0.15872949776559317</v>
      </c>
      <c r="J24" s="2">
        <f t="shared" ca="1" si="10"/>
        <v>0.8412705022344068</v>
      </c>
      <c r="K24" s="2">
        <f t="shared" ca="1" si="11"/>
        <v>0.36542365044517267</v>
      </c>
      <c r="L24" s="2">
        <f t="shared" si="12"/>
        <v>15145</v>
      </c>
      <c r="M24" s="2">
        <f t="shared" ca="1" si="13"/>
        <v>-464.14614358508595</v>
      </c>
      <c r="N24" s="2">
        <f t="shared" ca="1" si="14"/>
        <v>-1068.5473117251724</v>
      </c>
      <c r="O24" s="2"/>
      <c r="P24" s="2">
        <f t="shared" ca="1" si="27"/>
        <v>7.1735353122167114</v>
      </c>
      <c r="Q24" s="2">
        <f t="shared" ca="1" si="27"/>
        <v>121.91580608257205</v>
      </c>
      <c r="R24" s="2">
        <f t="shared" ca="1" si="28"/>
        <v>8173.0452333463836</v>
      </c>
      <c r="S24" s="2">
        <f t="shared" ca="1" si="27"/>
        <v>0.10055812541694273</v>
      </c>
      <c r="T24" s="2"/>
      <c r="U24" s="2" t="s">
        <v>39</v>
      </c>
      <c r="V24" s="2">
        <v>13</v>
      </c>
      <c r="W24" s="2">
        <f t="shared" ca="1" si="15"/>
        <v>7.9542220730411737</v>
      </c>
      <c r="X24" s="2">
        <f t="shared" ca="1" si="16"/>
        <v>3.1576432967290877</v>
      </c>
      <c r="Y24" s="2">
        <f t="shared" ca="1" si="17"/>
        <v>-60.669979525264118</v>
      </c>
      <c r="Z24" s="2">
        <f t="shared" ca="1" si="18"/>
        <v>1147.9418938651836</v>
      </c>
      <c r="AA24">
        <f t="shared" si="19"/>
        <v>13</v>
      </c>
      <c r="AB24">
        <f t="shared" ca="1" si="20"/>
        <v>1098.3837797096899</v>
      </c>
      <c r="AC24" s="2">
        <f t="shared" si="21"/>
        <v>1165</v>
      </c>
      <c r="AD24" s="2">
        <f t="shared" ca="1" si="22"/>
        <v>4437.7208057671278</v>
      </c>
      <c r="AE24" s="2">
        <f t="shared" ca="1" si="4"/>
        <v>1098.3837797096899</v>
      </c>
      <c r="AF24" s="2"/>
      <c r="AG24" s="2"/>
      <c r="AH24" s="2"/>
      <c r="AI24" s="2"/>
      <c r="AJ24" s="2"/>
      <c r="AK24" s="2"/>
      <c r="AL24" s="2"/>
      <c r="AM24" s="2"/>
      <c r="AN24" s="2"/>
      <c r="AO24" s="2"/>
    </row>
    <row r="25" spans="1:41" x14ac:dyDescent="0.25">
      <c r="A25" s="2">
        <v>14</v>
      </c>
      <c r="B25" s="2">
        <v>1168</v>
      </c>
      <c r="C25" s="2">
        <f t="shared" si="5"/>
        <v>196</v>
      </c>
      <c r="D25">
        <f t="shared" ca="1" si="3"/>
        <v>3.8245565217391309</v>
      </c>
      <c r="E25" s="2">
        <f t="shared" ca="1" si="6"/>
        <v>-0.63109488184053664</v>
      </c>
      <c r="F25" s="2">
        <f t="shared" ca="1" si="7"/>
        <v>-0.77570564656619523</v>
      </c>
      <c r="G25" s="2">
        <f t="shared" ca="1" si="8"/>
        <v>-8.8353283457675129</v>
      </c>
      <c r="H25" s="2">
        <f t="shared" ca="1" si="9"/>
        <v>-10.859879051926733</v>
      </c>
      <c r="I25" s="2">
        <f t="shared" ca="1" si="10"/>
        <v>0.39828074988532092</v>
      </c>
      <c r="J25" s="2">
        <f t="shared" ca="1" si="10"/>
        <v>0.60171925011467897</v>
      </c>
      <c r="K25" s="2">
        <f t="shared" ca="1" si="11"/>
        <v>0.48954386336273004</v>
      </c>
      <c r="L25" s="2">
        <f t="shared" si="12"/>
        <v>16352</v>
      </c>
      <c r="M25" s="2">
        <f t="shared" ca="1" si="13"/>
        <v>-737.11882198974683</v>
      </c>
      <c r="N25" s="2">
        <f t="shared" ca="1" si="14"/>
        <v>-906.02419518931606</v>
      </c>
      <c r="O25" s="2"/>
      <c r="P25" s="2">
        <f t="shared" ca="1" si="27"/>
        <v>-1.490763828517442</v>
      </c>
      <c r="Q25" s="2">
        <f t="shared" ca="1" si="27"/>
        <v>-61.51772683212856</v>
      </c>
      <c r="R25" s="2">
        <f t="shared" ca="1" si="28"/>
        <v>-1659.5266037031492</v>
      </c>
      <c r="S25" s="2">
        <f t="shared" ca="1" si="27"/>
        <v>17.731493454943973</v>
      </c>
      <c r="T25" s="2"/>
      <c r="U25" s="2"/>
      <c r="V25" s="2">
        <v>14</v>
      </c>
      <c r="W25" s="2">
        <f t="shared" ca="1" si="15"/>
        <v>8.5660853094289564</v>
      </c>
      <c r="X25" s="2">
        <f t="shared" ca="1" si="16"/>
        <v>5.0018297505329778</v>
      </c>
      <c r="Y25" s="2">
        <f t="shared" ca="1" si="17"/>
        <v>-55.257044692615359</v>
      </c>
      <c r="Z25" s="2">
        <f t="shared" ca="1" si="18"/>
        <v>1147.9418938651836</v>
      </c>
      <c r="AA25">
        <f t="shared" si="19"/>
        <v>14</v>
      </c>
      <c r="AB25">
        <f t="shared" ca="1" si="20"/>
        <v>1106.2527642325301</v>
      </c>
      <c r="AC25" s="2">
        <f t="shared" si="21"/>
        <v>1168</v>
      </c>
      <c r="AD25" s="2">
        <f t="shared" ca="1" si="22"/>
        <v>3812.7211249235111</v>
      </c>
      <c r="AE25" s="2">
        <f t="shared" ca="1" si="4"/>
        <v>1106.2527642325301</v>
      </c>
      <c r="AF25" s="2"/>
      <c r="AG25" s="2"/>
      <c r="AH25" s="2"/>
      <c r="AI25" s="2"/>
      <c r="AJ25" s="2"/>
      <c r="AK25" s="2"/>
      <c r="AL25" s="2"/>
      <c r="AM25" s="2"/>
      <c r="AN25" s="2"/>
      <c r="AO25" s="2"/>
    </row>
    <row r="26" spans="1:41" x14ac:dyDescent="0.25">
      <c r="A26" s="2">
        <v>15</v>
      </c>
      <c r="B26" s="2">
        <v>1168</v>
      </c>
      <c r="C26" s="2">
        <f t="shared" si="5"/>
        <v>225</v>
      </c>
      <c r="D26">
        <f t="shared" ca="1" si="3"/>
        <v>4.0977391304347828</v>
      </c>
      <c r="E26" s="2">
        <f t="shared" ca="1" si="6"/>
        <v>-0.81697541888189729</v>
      </c>
      <c r="F26" s="2">
        <f t="shared" ca="1" si="7"/>
        <v>-0.57667249365887785</v>
      </c>
      <c r="G26" s="2">
        <f t="shared" ca="1" si="8"/>
        <v>-12.254631283228459</v>
      </c>
      <c r="H26" s="2">
        <f t="shared" ca="1" si="9"/>
        <v>-8.650087404883168</v>
      </c>
      <c r="I26" s="2">
        <f t="shared" ca="1" si="10"/>
        <v>0.6674488350572515</v>
      </c>
      <c r="J26" s="2">
        <f t="shared" ca="1" si="10"/>
        <v>0.3325511649427485</v>
      </c>
      <c r="K26" s="2">
        <f t="shared" ca="1" si="11"/>
        <v>0.47112725206462996</v>
      </c>
      <c r="L26" s="2">
        <f t="shared" si="12"/>
        <v>17520</v>
      </c>
      <c r="M26" s="2">
        <f t="shared" ca="1" si="13"/>
        <v>-954.22728925405602</v>
      </c>
      <c r="N26" s="2">
        <f t="shared" ca="1" si="14"/>
        <v>-673.55347259356938</v>
      </c>
      <c r="O26" s="2"/>
      <c r="P26" s="2"/>
      <c r="Q26" s="2"/>
      <c r="R26" s="2"/>
      <c r="S26" s="2"/>
      <c r="T26" s="2"/>
      <c r="U26" s="2"/>
      <c r="V26" s="2">
        <v>15</v>
      </c>
      <c r="W26" s="2">
        <f t="shared" ca="1" si="15"/>
        <v>9.17794854581674</v>
      </c>
      <c r="X26" s="2">
        <f t="shared" ca="1" si="16"/>
        <v>6.4750516494446062</v>
      </c>
      <c r="Y26" s="2">
        <f t="shared" ca="1" si="17"/>
        <v>-44.013221882232358</v>
      </c>
      <c r="Z26" s="2">
        <f t="shared" ca="1" si="18"/>
        <v>1147.9418938651836</v>
      </c>
      <c r="AA26">
        <f t="shared" si="19"/>
        <v>15</v>
      </c>
      <c r="AB26">
        <f t="shared" ca="1" si="20"/>
        <v>1119.5816721782126</v>
      </c>
      <c r="AC26" s="2">
        <f t="shared" si="21"/>
        <v>1168</v>
      </c>
      <c r="AD26" s="2">
        <f t="shared" ca="1" si="22"/>
        <v>2344.3344690580761</v>
      </c>
      <c r="AE26" s="2">
        <f t="shared" ca="1" si="4"/>
        <v>1119.5816721782126</v>
      </c>
      <c r="AF26" s="2"/>
      <c r="AG26" s="2"/>
      <c r="AH26" s="2"/>
      <c r="AI26" s="2"/>
      <c r="AJ26" s="2"/>
      <c r="AK26" s="2"/>
      <c r="AL26" s="2"/>
      <c r="AM26" s="2"/>
      <c r="AN26" s="2"/>
      <c r="AO26" s="2"/>
    </row>
    <row r="27" spans="1:41" ht="21" x14ac:dyDescent="0.35">
      <c r="A27" s="2">
        <v>16</v>
      </c>
      <c r="B27" s="3">
        <v>1166</v>
      </c>
      <c r="C27" s="2">
        <f t="shared" si="5"/>
        <v>256</v>
      </c>
      <c r="D27">
        <f t="shared" ca="1" si="3"/>
        <v>4.3709217391304351</v>
      </c>
      <c r="E27" s="2">
        <f t="shared" ca="1" si="6"/>
        <v>-0.94226434490508071</v>
      </c>
      <c r="F27" s="2">
        <f t="shared" ca="1" si="7"/>
        <v>-0.33486998121748551</v>
      </c>
      <c r="G27" s="2">
        <f t="shared" ca="1" si="8"/>
        <v>-15.076229518481291</v>
      </c>
      <c r="H27" s="2">
        <f t="shared" ca="1" si="9"/>
        <v>-5.3579196994797682</v>
      </c>
      <c r="I27" s="2">
        <f t="shared" ca="1" si="10"/>
        <v>0.88786209567940089</v>
      </c>
      <c r="J27" s="2">
        <f t="shared" ca="1" si="10"/>
        <v>0.1121379043205991</v>
      </c>
      <c r="K27" s="2">
        <f t="shared" ca="1" si="11"/>
        <v>0.31553604348027064</v>
      </c>
      <c r="L27" s="2">
        <f t="shared" si="12"/>
        <v>18656</v>
      </c>
      <c r="M27" s="2">
        <f t="shared" ca="1" si="13"/>
        <v>-1098.6802261593241</v>
      </c>
      <c r="N27" s="2">
        <f t="shared" ca="1" si="14"/>
        <v>-390.45839809958812</v>
      </c>
      <c r="O27" s="2"/>
      <c r="P27" s="2"/>
      <c r="Q27" s="2"/>
      <c r="R27" s="2"/>
      <c r="S27" s="2">
        <f ca="1">MDETERM(P22:S25)</f>
        <v>-270784457.72196305</v>
      </c>
      <c r="T27" s="8">
        <f ca="1">S27/T6</f>
        <v>-7.9256382747797769</v>
      </c>
      <c r="U27" s="2"/>
      <c r="V27" s="2">
        <v>16</v>
      </c>
      <c r="W27" s="2">
        <f t="shared" ca="1" si="15"/>
        <v>9.7898117822045219</v>
      </c>
      <c r="X27" s="2">
        <f t="shared" ca="1" si="16"/>
        <v>7.4680463569400004</v>
      </c>
      <c r="Y27" s="2">
        <f t="shared" ca="1" si="17"/>
        <v>-27.262072337819554</v>
      </c>
      <c r="Z27" s="2">
        <f t="shared" ca="1" si="18"/>
        <v>1147.9418938651836</v>
      </c>
      <c r="AA27">
        <f t="shared" si="19"/>
        <v>16</v>
      </c>
      <c r="AB27">
        <f t="shared" ca="1" si="20"/>
        <v>1137.9376796665085</v>
      </c>
      <c r="AC27" s="2">
        <f t="shared" si="21"/>
        <v>1166</v>
      </c>
      <c r="AD27" s="2">
        <f t="shared" ca="1" si="22"/>
        <v>787.49382249948883</v>
      </c>
      <c r="AE27" s="2">
        <f t="shared" ca="1" si="4"/>
        <v>1137.9376796665085</v>
      </c>
      <c r="AF27" s="2"/>
      <c r="AG27" s="2"/>
      <c r="AH27" s="2"/>
      <c r="AI27" s="2"/>
      <c r="AJ27" s="2"/>
      <c r="AK27" s="2"/>
      <c r="AL27" s="2"/>
      <c r="AM27" s="2"/>
      <c r="AN27" s="2"/>
      <c r="AO27" s="2"/>
    </row>
    <row r="28" spans="1:41" x14ac:dyDescent="0.25">
      <c r="A28" s="2">
        <v>17</v>
      </c>
      <c r="B28" s="3">
        <v>1166</v>
      </c>
      <c r="C28" s="2">
        <f t="shared" si="5"/>
        <v>289</v>
      </c>
      <c r="D28">
        <f t="shared" ca="1" si="3"/>
        <v>4.6441043478260875</v>
      </c>
      <c r="E28" s="2">
        <f t="shared" ca="1" si="6"/>
        <v>-0.9976695102382257</v>
      </c>
      <c r="F28" s="2">
        <f t="shared" ca="1" si="7"/>
        <v>-6.8231578766864545E-2</v>
      </c>
      <c r="G28" s="2">
        <f t="shared" ca="1" si="8"/>
        <v>-16.960381674049838</v>
      </c>
      <c r="H28" s="2">
        <f t="shared" ca="1" si="9"/>
        <v>-1.1599368390366973</v>
      </c>
      <c r="I28" s="2">
        <f t="shared" ca="1" si="10"/>
        <v>0.99534445165898111</v>
      </c>
      <c r="J28" s="2">
        <f t="shared" ca="1" si="10"/>
        <v>4.6555483410188406E-3</v>
      </c>
      <c r="K28" s="2">
        <f t="shared" ca="1" si="11"/>
        <v>6.807256577111867E-2</v>
      </c>
      <c r="L28" s="2">
        <f t="shared" si="12"/>
        <v>19822</v>
      </c>
      <c r="M28" s="2">
        <f t="shared" ca="1" si="13"/>
        <v>-1163.2826489377712</v>
      </c>
      <c r="N28" s="2">
        <f t="shared" ca="1" si="14"/>
        <v>-79.558020842164055</v>
      </c>
      <c r="O28" s="2"/>
      <c r="P28" s="2"/>
      <c r="Q28" s="2"/>
      <c r="R28" s="2"/>
      <c r="S28" s="2"/>
      <c r="T28" s="2"/>
      <c r="U28" s="2"/>
      <c r="V28" s="2">
        <v>17</v>
      </c>
      <c r="W28" s="2">
        <f t="shared" ca="1" si="15"/>
        <v>10.401675018592304</v>
      </c>
      <c r="X28" s="2">
        <f t="shared" ca="1" si="16"/>
        <v>7.9071676559248765</v>
      </c>
      <c r="Y28" s="2">
        <f t="shared" ca="1" si="17"/>
        <v>-5.9019701277327075</v>
      </c>
      <c r="Z28" s="2">
        <f t="shared" ca="1" si="18"/>
        <v>1147.9418938651836</v>
      </c>
      <c r="AA28">
        <f t="shared" si="19"/>
        <v>17</v>
      </c>
      <c r="AB28">
        <f t="shared" ca="1" si="20"/>
        <v>1160.348766411968</v>
      </c>
      <c r="AC28" s="2">
        <f t="shared" si="21"/>
        <v>1166</v>
      </c>
      <c r="AD28" s="2">
        <f t="shared" ca="1" si="22"/>
        <v>31.936441066501349</v>
      </c>
      <c r="AE28" s="2">
        <f t="shared" ca="1" si="4"/>
        <v>1160.348766411968</v>
      </c>
      <c r="AF28" s="2"/>
      <c r="AG28" s="2"/>
      <c r="AH28" s="2"/>
      <c r="AI28" s="2"/>
      <c r="AJ28" s="2"/>
      <c r="AK28" s="2"/>
      <c r="AL28" s="2"/>
      <c r="AM28" s="2"/>
      <c r="AN28" s="2"/>
      <c r="AO28" s="2"/>
    </row>
    <row r="29" spans="1:41" x14ac:dyDescent="0.25">
      <c r="A29" s="2">
        <v>18</v>
      </c>
      <c r="B29" s="3">
        <v>1163</v>
      </c>
      <c r="C29" s="2">
        <f t="shared" si="5"/>
        <v>324</v>
      </c>
      <c r="D29">
        <f t="shared" ca="1" si="3"/>
        <v>4.9172869565217399</v>
      </c>
      <c r="E29" s="2">
        <f t="shared" ca="1" si="6"/>
        <v>-0.97908174813203375</v>
      </c>
      <c r="F29" s="2">
        <f t="shared" ca="1" si="7"/>
        <v>0.20346727126179504</v>
      </c>
      <c r="G29" s="2">
        <f t="shared" ca="1" si="8"/>
        <v>-17.623471466376607</v>
      </c>
      <c r="H29" s="2">
        <f t="shared" ca="1" si="9"/>
        <v>3.6624108827123107</v>
      </c>
      <c r="I29" s="2">
        <f t="shared" ca="1" si="10"/>
        <v>0.95860106952527913</v>
      </c>
      <c r="J29" s="2">
        <f t="shared" ca="1" si="10"/>
        <v>4.1398930474720881E-2</v>
      </c>
      <c r="K29" s="2">
        <f t="shared" ca="1" si="11"/>
        <v>-0.199211091634653</v>
      </c>
      <c r="L29" s="2">
        <f t="shared" si="12"/>
        <v>20934</v>
      </c>
      <c r="M29" s="2">
        <f t="shared" ca="1" si="13"/>
        <v>-1138.6720730775553</v>
      </c>
      <c r="N29" s="2">
        <f t="shared" ca="1" si="14"/>
        <v>236.63243647746762</v>
      </c>
      <c r="O29" s="2"/>
      <c r="P29" s="2">
        <f>P1</f>
        <v>35</v>
      </c>
      <c r="Q29" s="2">
        <f t="shared" ref="Q29:R29" si="29">Q1</f>
        <v>630</v>
      </c>
      <c r="R29" s="2">
        <f t="shared" ca="1" si="29"/>
        <v>7.1735353122167114</v>
      </c>
      <c r="S29" s="2">
        <f>T1</f>
        <v>40499</v>
      </c>
      <c r="T29" s="2"/>
      <c r="U29" s="2"/>
      <c r="V29" s="2">
        <v>18</v>
      </c>
      <c r="W29" s="2">
        <f t="shared" ca="1" si="15"/>
        <v>11.013538254980087</v>
      </c>
      <c r="X29" s="2">
        <f t="shared" ca="1" si="16"/>
        <v>7.7598477771335403</v>
      </c>
      <c r="Y29" s="2">
        <f t="shared" ca="1" si="17"/>
        <v>18.635014336817164</v>
      </c>
      <c r="Z29" s="2">
        <f t="shared" ca="1" si="18"/>
        <v>1147.9418938651836</v>
      </c>
      <c r="AA29">
        <f t="shared" si="19"/>
        <v>18</v>
      </c>
      <c r="AB29">
        <f t="shared" ca="1" si="20"/>
        <v>1185.3502942341145</v>
      </c>
      <c r="AC29" s="2">
        <f t="shared" si="21"/>
        <v>1163</v>
      </c>
      <c r="AD29" s="2">
        <f t="shared" ca="1" si="22"/>
        <v>499.53565235149063</v>
      </c>
      <c r="AE29" s="2">
        <f t="shared" ca="1" si="4"/>
        <v>1185.3502942341145</v>
      </c>
      <c r="AF29" s="2"/>
      <c r="AG29" s="2"/>
      <c r="AH29" s="2"/>
      <c r="AI29" s="2"/>
      <c r="AJ29" s="2"/>
      <c r="AK29" s="2"/>
      <c r="AL29" s="2"/>
      <c r="AM29" s="2"/>
      <c r="AN29" s="2"/>
      <c r="AO29" s="2"/>
    </row>
    <row r="30" spans="1:41" x14ac:dyDescent="0.25">
      <c r="A30" s="2">
        <v>19</v>
      </c>
      <c r="B30" s="3">
        <v>1165</v>
      </c>
      <c r="C30" s="2">
        <f t="shared" si="5"/>
        <v>361</v>
      </c>
      <c r="D30">
        <f t="shared" ca="1" si="3"/>
        <v>5.1904695652173913</v>
      </c>
      <c r="E30" s="2">
        <f t="shared" ca="1" si="6"/>
        <v>-0.88787963427581806</v>
      </c>
      <c r="F30" s="2">
        <f t="shared" ca="1" si="7"/>
        <v>0.46007581444609713</v>
      </c>
      <c r="G30" s="2">
        <f t="shared" ca="1" si="8"/>
        <v>-16.869713051240542</v>
      </c>
      <c r="H30" s="2">
        <f t="shared" ca="1" si="9"/>
        <v>8.741440474475846</v>
      </c>
      <c r="I30" s="2">
        <f t="shared" ca="1" si="10"/>
        <v>0.78833024496176041</v>
      </c>
      <c r="J30" s="2">
        <f t="shared" ca="1" si="10"/>
        <v>0.21166975503823959</v>
      </c>
      <c r="K30" s="2">
        <f t="shared" ca="1" si="11"/>
        <v>-0.40849194586954984</v>
      </c>
      <c r="L30" s="2">
        <f t="shared" si="12"/>
        <v>22135</v>
      </c>
      <c r="M30" s="2">
        <f t="shared" ca="1" si="13"/>
        <v>-1034.3797739313281</v>
      </c>
      <c r="N30" s="2">
        <f t="shared" ca="1" si="14"/>
        <v>535.98832382970318</v>
      </c>
      <c r="O30" s="2"/>
      <c r="P30" s="2">
        <f t="shared" ref="P30:R32" si="30">P2</f>
        <v>630</v>
      </c>
      <c r="Q30" s="2">
        <f t="shared" si="30"/>
        <v>14910</v>
      </c>
      <c r="R30" s="2">
        <f t="shared" ca="1" si="30"/>
        <v>121.91580608257205</v>
      </c>
      <c r="S30" s="2">
        <f t="shared" ref="S30:S32" si="31">T2</f>
        <v>731047</v>
      </c>
      <c r="T30" s="2"/>
      <c r="U30" s="2"/>
      <c r="V30" s="2">
        <v>19</v>
      </c>
      <c r="W30" s="2">
        <f t="shared" ca="1" si="15"/>
        <v>11.625401491367869</v>
      </c>
      <c r="X30" s="2">
        <f t="shared" ca="1" si="16"/>
        <v>7.0370128128138942</v>
      </c>
      <c r="Y30" s="2">
        <f t="shared" ca="1" si="17"/>
        <v>44.478042956680198</v>
      </c>
      <c r="Z30" s="2">
        <f t="shared" ca="1" si="18"/>
        <v>1147.9418938651836</v>
      </c>
      <c r="AA30">
        <f t="shared" si="19"/>
        <v>19</v>
      </c>
      <c r="AB30">
        <f t="shared" ca="1" si="20"/>
        <v>1211.0823511260455</v>
      </c>
      <c r="AC30" s="2">
        <f t="shared" si="21"/>
        <v>1165</v>
      </c>
      <c r="AD30" s="2">
        <f t="shared" ca="1" si="22"/>
        <v>2123.5830853041493</v>
      </c>
      <c r="AE30" s="2">
        <f t="shared" ca="1" si="4"/>
        <v>1211.0823511260455</v>
      </c>
      <c r="AF30" s="2"/>
      <c r="AG30" s="2"/>
      <c r="AH30" s="2"/>
      <c r="AI30" s="2"/>
      <c r="AJ30" s="2"/>
      <c r="AK30" s="2"/>
      <c r="AL30" s="2"/>
      <c r="AM30" s="2"/>
      <c r="AN30" s="2"/>
      <c r="AO30" s="2"/>
    </row>
    <row r="31" spans="1:41" x14ac:dyDescent="0.25">
      <c r="A31" s="2">
        <v>20</v>
      </c>
      <c r="B31" s="3">
        <v>1167</v>
      </c>
      <c r="C31" s="2">
        <f t="shared" si="5"/>
        <v>400</v>
      </c>
      <c r="D31">
        <f t="shared" ca="1" si="3"/>
        <v>5.4636521739130437</v>
      </c>
      <c r="E31" s="2">
        <f t="shared" ca="1" si="6"/>
        <v>-0.73082724366999152</v>
      </c>
      <c r="F31" s="2">
        <f t="shared" ca="1" si="7"/>
        <v>0.68256248059040192</v>
      </c>
      <c r="G31" s="2">
        <f t="shared" ca="1" si="8"/>
        <v>-14.61654487339983</v>
      </c>
      <c r="H31" s="2">
        <f t="shared" ca="1" si="9"/>
        <v>13.651249611808039</v>
      </c>
      <c r="I31" s="2">
        <f t="shared" ca="1" si="10"/>
        <v>0.53410846009027713</v>
      </c>
      <c r="J31" s="2">
        <f t="shared" ca="1" si="10"/>
        <v>0.46589153990972282</v>
      </c>
      <c r="K31" s="2">
        <f t="shared" ca="1" si="11"/>
        <v>-0.49883525632243553</v>
      </c>
      <c r="L31" s="2">
        <f t="shared" si="12"/>
        <v>23340</v>
      </c>
      <c r="M31" s="2">
        <f t="shared" ca="1" si="13"/>
        <v>-852.87539336288012</v>
      </c>
      <c r="N31" s="2">
        <f t="shared" ca="1" si="14"/>
        <v>796.55041484899903</v>
      </c>
      <c r="O31" s="2"/>
      <c r="P31" s="2">
        <f t="shared" ca="1" si="30"/>
        <v>7.1735353122167114</v>
      </c>
      <c r="Q31" s="2">
        <f t="shared" ca="1" si="30"/>
        <v>121.91580608257205</v>
      </c>
      <c r="R31" s="2">
        <f t="shared" ca="1" si="30"/>
        <v>17.268506545056027</v>
      </c>
      <c r="S31" s="2">
        <f t="shared" ca="1" si="31"/>
        <v>8173.0452333463836</v>
      </c>
      <c r="T31" s="2"/>
      <c r="U31" s="2"/>
      <c r="V31" s="2">
        <v>20</v>
      </c>
      <c r="W31" s="2">
        <f t="shared" ca="1" si="15"/>
        <v>12.237264727755653</v>
      </c>
      <c r="X31" s="2">
        <f t="shared" ca="1" si="16"/>
        <v>5.7922723746826916</v>
      </c>
      <c r="Y31" s="2">
        <f t="shared" ca="1" si="17"/>
        <v>69.460047050514248</v>
      </c>
      <c r="Z31" s="2">
        <f t="shared" ca="1" si="18"/>
        <v>1147.9418938651836</v>
      </c>
      <c r="AA31">
        <f t="shared" si="19"/>
        <v>20</v>
      </c>
      <c r="AB31">
        <f t="shared" ca="1" si="20"/>
        <v>1235.4314780181362</v>
      </c>
      <c r="AC31" s="2">
        <f t="shared" si="21"/>
        <v>1167</v>
      </c>
      <c r="AD31" s="2">
        <f t="shared" ca="1" si="22"/>
        <v>4682.8671837466582</v>
      </c>
      <c r="AE31" s="2">
        <f t="shared" ca="1" si="4"/>
        <v>1235.4314780181362</v>
      </c>
      <c r="AF31" s="2"/>
      <c r="AG31" s="2"/>
      <c r="AH31" s="2"/>
      <c r="AI31" s="2"/>
      <c r="AJ31" s="2"/>
      <c r="AK31" s="2"/>
      <c r="AL31" s="2"/>
      <c r="AM31" s="2"/>
      <c r="AN31" s="2"/>
      <c r="AO31" s="2"/>
    </row>
    <row r="32" spans="1:41" x14ac:dyDescent="0.25">
      <c r="A32" s="2">
        <v>21</v>
      </c>
      <c r="B32" s="3">
        <v>1168</v>
      </c>
      <c r="C32" s="2">
        <f t="shared" si="5"/>
        <v>441</v>
      </c>
      <c r="D32">
        <f t="shared" ca="1" si="3"/>
        <v>5.7368347826086961</v>
      </c>
      <c r="E32" s="2">
        <f t="shared" ca="1" si="6"/>
        <v>-0.51957248779527754</v>
      </c>
      <c r="F32" s="2">
        <f t="shared" ca="1" si="7"/>
        <v>0.85442637478382311</v>
      </c>
      <c r="G32" s="2">
        <f t="shared" ca="1" si="8"/>
        <v>-10.911022243700828</v>
      </c>
      <c r="H32" s="2">
        <f t="shared" ca="1" si="9"/>
        <v>17.942953870460286</v>
      </c>
      <c r="I32" s="2">
        <f t="shared" ca="1" si="10"/>
        <v>0.2699555700737738</v>
      </c>
      <c r="J32" s="2">
        <f t="shared" ca="1" si="10"/>
        <v>0.73004442992622609</v>
      </c>
      <c r="K32" s="2">
        <f t="shared" ca="1" si="11"/>
        <v>-0.44393643718433118</v>
      </c>
      <c r="L32" s="2">
        <f t="shared" si="12"/>
        <v>24528</v>
      </c>
      <c r="M32" s="2">
        <f t="shared" ca="1" si="13"/>
        <v>-606.86066574488416</v>
      </c>
      <c r="N32" s="2">
        <f t="shared" ca="1" si="14"/>
        <v>997.97000574750541</v>
      </c>
      <c r="O32" s="2"/>
      <c r="P32" s="2">
        <f t="shared" ca="1" si="30"/>
        <v>-1.490763828517442</v>
      </c>
      <c r="Q32" s="2">
        <f t="shared" ca="1" si="30"/>
        <v>-61.51772683212856</v>
      </c>
      <c r="R32" s="2">
        <f t="shared" ca="1" si="30"/>
        <v>0.10055812541694273</v>
      </c>
      <c r="S32" s="2">
        <f t="shared" ca="1" si="31"/>
        <v>-1659.5266037031492</v>
      </c>
      <c r="T32" s="2"/>
      <c r="U32" s="2"/>
      <c r="V32" s="2">
        <v>21</v>
      </c>
      <c r="W32" s="2">
        <f t="shared" ca="1" si="15"/>
        <v>12.849127964143435</v>
      </c>
      <c r="X32" s="2">
        <f t="shared" ca="1" si="16"/>
        <v>4.1179435957928003</v>
      </c>
      <c r="Y32" s="2">
        <f t="shared" ca="1" si="17"/>
        <v>91.297020822865875</v>
      </c>
      <c r="Z32" s="2">
        <f t="shared" ca="1" si="18"/>
        <v>1147.9418938651836</v>
      </c>
      <c r="AA32">
        <f t="shared" si="19"/>
        <v>21</v>
      </c>
      <c r="AB32">
        <f t="shared" ca="1" si="20"/>
        <v>1256.2059862479857</v>
      </c>
      <c r="AC32" s="2">
        <f t="shared" si="21"/>
        <v>1168</v>
      </c>
      <c r="AD32" s="2">
        <f t="shared" ca="1" si="22"/>
        <v>7780.2960099798456</v>
      </c>
      <c r="AE32" s="2">
        <f t="shared" ca="1" si="4"/>
        <v>1256.2059862479857</v>
      </c>
      <c r="AF32" s="2"/>
      <c r="AG32" s="2"/>
      <c r="AH32" s="2"/>
      <c r="AI32" s="2"/>
      <c r="AJ32" s="2"/>
      <c r="AK32" s="2"/>
      <c r="AL32" s="2"/>
      <c r="AM32" s="2"/>
      <c r="AN32" s="2"/>
      <c r="AO32" s="2"/>
    </row>
    <row r="33" spans="1:41" x14ac:dyDescent="0.25">
      <c r="A33" s="2">
        <v>22</v>
      </c>
      <c r="B33" s="3">
        <v>1171</v>
      </c>
      <c r="C33" s="2">
        <f t="shared" si="5"/>
        <v>484</v>
      </c>
      <c r="D33">
        <f t="shared" ca="1" si="3"/>
        <v>6.0100173913043484</v>
      </c>
      <c r="E33" s="2">
        <f t="shared" ca="1" si="6"/>
        <v>-0.26978323828876777</v>
      </c>
      <c r="F33" s="2">
        <f t="shared" ca="1" si="7"/>
        <v>0.96292107897710177</v>
      </c>
      <c r="G33" s="2">
        <f t="shared" ca="1" si="8"/>
        <v>-5.9352312423528906</v>
      </c>
      <c r="H33" s="2">
        <f t="shared" ca="1" si="9"/>
        <v>21.184263737496238</v>
      </c>
      <c r="I33" s="2">
        <f t="shared" ca="1" si="10"/>
        <v>7.2782995661574049E-2</v>
      </c>
      <c r="J33" s="2">
        <f t="shared" ca="1" si="10"/>
        <v>0.92721700433842591</v>
      </c>
      <c r="K33" s="2">
        <f t="shared" ca="1" si="11"/>
        <v>-0.25977996690295679</v>
      </c>
      <c r="L33" s="2">
        <f t="shared" si="12"/>
        <v>25762</v>
      </c>
      <c r="M33" s="2">
        <f t="shared" ca="1" si="13"/>
        <v>-315.91617203614703</v>
      </c>
      <c r="N33" s="2">
        <f t="shared" ca="1" si="14"/>
        <v>1127.5805834821863</v>
      </c>
      <c r="O33" s="2"/>
      <c r="P33" s="2"/>
      <c r="Q33" s="2"/>
      <c r="R33" s="2"/>
      <c r="S33" s="2"/>
      <c r="T33" s="2"/>
      <c r="U33" s="2"/>
      <c r="V33" s="2">
        <v>22</v>
      </c>
      <c r="W33" s="2">
        <f t="shared" ca="1" si="15"/>
        <v>13.460991200531218</v>
      </c>
      <c r="X33" s="2">
        <f t="shared" ca="1" si="16"/>
        <v>2.1382043592754907</v>
      </c>
      <c r="Y33" s="2">
        <f t="shared" ca="1" si="17"/>
        <v>107.78939641278042</v>
      </c>
      <c r="Z33" s="2">
        <f t="shared" ca="1" si="18"/>
        <v>1147.9418938651836</v>
      </c>
      <c r="AA33">
        <f t="shared" si="19"/>
        <v>22</v>
      </c>
      <c r="AB33">
        <f t="shared" ca="1" si="20"/>
        <v>1271.3304858377708</v>
      </c>
      <c r="AC33" s="2">
        <f t="shared" si="21"/>
        <v>1171</v>
      </c>
      <c r="AD33" s="2">
        <f t="shared" ca="1" si="22"/>
        <v>10066.206388443121</v>
      </c>
      <c r="AE33" s="2">
        <f t="shared" ca="1" si="4"/>
        <v>1271.3304858377708</v>
      </c>
      <c r="AF33" s="2"/>
      <c r="AG33" s="2"/>
      <c r="AH33" s="2"/>
      <c r="AI33" s="2"/>
      <c r="AJ33" s="2"/>
      <c r="AK33" s="2"/>
      <c r="AL33" s="2"/>
      <c r="AM33" s="2"/>
      <c r="AN33" s="2"/>
      <c r="AO33" s="2"/>
    </row>
    <row r="34" spans="1:41" ht="21" x14ac:dyDescent="0.35">
      <c r="A34" s="2">
        <v>23</v>
      </c>
      <c r="B34" s="3">
        <v>1176</v>
      </c>
      <c r="C34" s="2">
        <f t="shared" si="5"/>
        <v>529</v>
      </c>
      <c r="D34">
        <f t="shared" ca="1" si="3"/>
        <v>6.2832000000000008</v>
      </c>
      <c r="E34" s="2">
        <f t="shared" ca="1" si="6"/>
        <v>1.4692820413778768E-5</v>
      </c>
      <c r="F34" s="2">
        <f t="shared" ca="1" si="7"/>
        <v>0.99999999989206056</v>
      </c>
      <c r="G34" s="2">
        <f t="shared" ca="1" si="8"/>
        <v>3.3793486951691167E-4</v>
      </c>
      <c r="H34" s="2">
        <f t="shared" ca="1" si="9"/>
        <v>22.999999997517392</v>
      </c>
      <c r="I34" s="2">
        <f t="shared" ca="1" si="10"/>
        <v>2.1587897171155409E-10</v>
      </c>
      <c r="J34" s="2">
        <f t="shared" ca="1" si="10"/>
        <v>0.99999999978412113</v>
      </c>
      <c r="K34" s="2">
        <f t="shared" ca="1" si="11"/>
        <v>1.4692820412192833E-5</v>
      </c>
      <c r="L34" s="2">
        <f t="shared" si="12"/>
        <v>27048</v>
      </c>
      <c r="M34" s="2">
        <f t="shared" ca="1" si="13"/>
        <v>1.7278756806603832E-2</v>
      </c>
      <c r="N34" s="2">
        <f t="shared" ca="1" si="14"/>
        <v>1175.9999998730632</v>
      </c>
      <c r="O34" s="2"/>
      <c r="P34" s="2"/>
      <c r="Q34" s="2"/>
      <c r="R34" s="2"/>
      <c r="S34" s="2">
        <f ca="1">MDETERM(P29:S32)</f>
        <v>173840975.97171423</v>
      </c>
      <c r="T34" s="8">
        <f ca="1">S34/T6</f>
        <v>5.0881823295087063</v>
      </c>
      <c r="U34" s="2"/>
      <c r="V34" s="2">
        <v>23</v>
      </c>
      <c r="W34" s="2">
        <f t="shared" ca="1" si="15"/>
        <v>14.072854436919</v>
      </c>
      <c r="X34" s="2">
        <f t="shared" ca="1" si="16"/>
        <v>-1.1644997983591065E-4</v>
      </c>
      <c r="Y34" s="2">
        <f t="shared" ca="1" si="17"/>
        <v>117.02819356606828</v>
      </c>
      <c r="Z34" s="2">
        <f t="shared" ca="1" si="18"/>
        <v>1147.9418938651836</v>
      </c>
      <c r="AA34">
        <f t="shared" si="19"/>
        <v>23</v>
      </c>
      <c r="AB34">
        <f t="shared" ca="1" si="20"/>
        <v>1279.0428254181911</v>
      </c>
      <c r="AC34" s="2">
        <f t="shared" si="21"/>
        <v>1176</v>
      </c>
      <c r="AD34" s="2">
        <f t="shared" ca="1" si="22"/>
        <v>10617.823870163813</v>
      </c>
      <c r="AE34" s="2">
        <f t="shared" ca="1" si="4"/>
        <v>1279.0428254181911</v>
      </c>
      <c r="AF34" s="2"/>
      <c r="AG34" s="2"/>
      <c r="AH34" s="2"/>
      <c r="AI34" s="2"/>
      <c r="AJ34" s="2"/>
      <c r="AK34" s="2"/>
      <c r="AL34" s="2"/>
      <c r="AM34" s="2"/>
      <c r="AN34" s="2"/>
      <c r="AO34" s="2"/>
    </row>
    <row r="35" spans="1:41" x14ac:dyDescent="0.25">
      <c r="A35" s="2">
        <v>24</v>
      </c>
      <c r="B35" s="3">
        <v>1172</v>
      </c>
      <c r="C35" s="2">
        <f t="shared" si="5"/>
        <v>576</v>
      </c>
      <c r="D35">
        <f t="shared" ca="1" si="3"/>
        <v>6.5563826086956531</v>
      </c>
      <c r="E35" s="2">
        <f t="shared" ca="1" si="6"/>
        <v>0.26981153422525578</v>
      </c>
      <c r="F35" s="2">
        <f t="shared" ca="1" si="7"/>
        <v>0.96291315080801221</v>
      </c>
      <c r="G35" s="2">
        <f t="shared" ca="1" si="8"/>
        <v>6.4754768214061382</v>
      </c>
      <c r="H35" s="2">
        <f t="shared" ca="1" si="9"/>
        <v>23.109915619392293</v>
      </c>
      <c r="I35" s="2">
        <f t="shared" ca="1" si="10"/>
        <v>7.2798264000986365E-2</v>
      </c>
      <c r="J35" s="2">
        <f t="shared" ca="1" si="10"/>
        <v>0.92720173599901368</v>
      </c>
      <c r="K35" s="2">
        <f t="shared" ca="1" si="11"/>
        <v>0.25980507454518487</v>
      </c>
      <c r="L35" s="2">
        <f t="shared" si="12"/>
        <v>28128</v>
      </c>
      <c r="M35" s="2">
        <f t="shared" ca="1" si="13"/>
        <v>316.21911811199976</v>
      </c>
      <c r="N35" s="2">
        <f t="shared" ca="1" si="14"/>
        <v>1128.5342127469903</v>
      </c>
      <c r="O35" s="2"/>
      <c r="P35" s="2"/>
      <c r="Q35" s="2"/>
      <c r="R35" s="2"/>
      <c r="S35" s="2"/>
      <c r="T35" s="2"/>
      <c r="U35" s="2"/>
      <c r="V35" s="2">
        <v>24</v>
      </c>
      <c r="W35" s="2">
        <f t="shared" ca="1" si="15"/>
        <v>14.684717673306782</v>
      </c>
      <c r="X35" s="2">
        <f t="shared" ca="1" si="16"/>
        <v>-2.1384286226327411</v>
      </c>
      <c r="Y35" s="2">
        <f t="shared" ca="1" si="17"/>
        <v>117.58746429102912</v>
      </c>
      <c r="Z35" s="2">
        <f t="shared" ca="1" si="18"/>
        <v>1147.9418938651836</v>
      </c>
      <c r="AA35">
        <f t="shared" si="19"/>
        <v>24</v>
      </c>
      <c r="AB35">
        <f t="shared" ca="1" si="20"/>
        <v>1278.0756472068867</v>
      </c>
      <c r="AC35" s="2">
        <f t="shared" si="21"/>
        <v>1172</v>
      </c>
      <c r="AD35" s="2">
        <f t="shared" ca="1" si="22"/>
        <v>11252.042930359899</v>
      </c>
      <c r="AE35" s="2">
        <f t="shared" ca="1" si="4"/>
        <v>1278.0756472068867</v>
      </c>
      <c r="AF35" s="2"/>
      <c r="AG35" s="2"/>
      <c r="AH35" s="2"/>
      <c r="AI35" s="2"/>
      <c r="AJ35" s="2"/>
      <c r="AK35" s="2"/>
      <c r="AL35" s="2"/>
      <c r="AM35" s="2"/>
      <c r="AN35" s="2"/>
      <c r="AO35" s="2"/>
    </row>
    <row r="36" spans="1:41" x14ac:dyDescent="0.25">
      <c r="A36" s="2">
        <v>25</v>
      </c>
      <c r="B36" s="3">
        <v>1162</v>
      </c>
      <c r="C36" s="2">
        <f t="shared" si="5"/>
        <v>625</v>
      </c>
      <c r="D36">
        <f t="shared" ca="1" si="3"/>
        <v>6.8295652173913046</v>
      </c>
      <c r="E36" s="2">
        <f t="shared" ca="1" si="6"/>
        <v>0.5195975954375075</v>
      </c>
      <c r="F36" s="2">
        <f t="shared" ca="1" si="7"/>
        <v>0.85441110644440965</v>
      </c>
      <c r="G36" s="2">
        <f t="shared" ca="1" si="8"/>
        <v>12.989939885937687</v>
      </c>
      <c r="H36" s="2">
        <f t="shared" ca="1" si="9"/>
        <v>21.360277661110242</v>
      </c>
      <c r="I36" s="2">
        <f t="shared" ca="1" si="10"/>
        <v>0.26998166118443973</v>
      </c>
      <c r="J36" s="2">
        <f t="shared" ca="1" si="10"/>
        <v>0.73001833881556033</v>
      </c>
      <c r="K36" s="2">
        <f t="shared" ca="1" si="11"/>
        <v>0.44394995642361551</v>
      </c>
      <c r="L36" s="2">
        <f t="shared" si="12"/>
        <v>29050</v>
      </c>
      <c r="M36" s="2">
        <f t="shared" ca="1" si="13"/>
        <v>603.77240589838368</v>
      </c>
      <c r="N36" s="2">
        <f t="shared" ca="1" si="14"/>
        <v>992.82570568840401</v>
      </c>
      <c r="O36" s="2"/>
      <c r="P36" s="2"/>
      <c r="Q36" s="2"/>
      <c r="R36" s="2"/>
      <c r="S36" s="2"/>
      <c r="T36" s="2"/>
      <c r="U36" s="2"/>
      <c r="V36" s="2">
        <v>25</v>
      </c>
      <c r="W36" s="2">
        <f t="shared" ca="1" si="15"/>
        <v>15.296580909694566</v>
      </c>
      <c r="X36" s="2">
        <f t="shared" ca="1" si="16"/>
        <v>-4.118142589883047</v>
      </c>
      <c r="Y36" s="2">
        <f t="shared" ca="1" si="17"/>
        <v>108.6849873486607</v>
      </c>
      <c r="Z36" s="2">
        <f t="shared" ca="1" si="18"/>
        <v>1147.9418938651836</v>
      </c>
      <c r="AA36">
        <f t="shared" si="19"/>
        <v>25</v>
      </c>
      <c r="AB36">
        <f t="shared" ca="1" si="20"/>
        <v>1267.8053195336558</v>
      </c>
      <c r="AC36" s="2">
        <f t="shared" si="21"/>
        <v>1162</v>
      </c>
      <c r="AD36" s="2">
        <f t="shared" ca="1" si="22"/>
        <v>11194.765641619015</v>
      </c>
      <c r="AE36" s="2">
        <f t="shared" ca="1" si="4"/>
        <v>1267.8053195336558</v>
      </c>
      <c r="AF36" s="2"/>
      <c r="AG36" s="2"/>
      <c r="AH36" s="2"/>
      <c r="AI36" s="2"/>
      <c r="AJ36" s="2"/>
      <c r="AK36" s="2"/>
      <c r="AL36" s="2"/>
      <c r="AM36" s="2"/>
      <c r="AN36" s="2"/>
      <c r="AO36" s="2"/>
    </row>
    <row r="37" spans="1:41" x14ac:dyDescent="0.25">
      <c r="A37" s="2">
        <v>26</v>
      </c>
      <c r="B37" s="3">
        <v>1168</v>
      </c>
      <c r="C37" s="2">
        <f t="shared" si="5"/>
        <v>676</v>
      </c>
      <c r="D37">
        <f t="shared" ca="1" si="3"/>
        <v>7.102747826086957</v>
      </c>
      <c r="E37" s="2">
        <f t="shared" ca="1" si="6"/>
        <v>0.73084730089034533</v>
      </c>
      <c r="F37" s="2">
        <f t="shared" ca="1" si="7"/>
        <v>0.68254100446881372</v>
      </c>
      <c r="G37" s="2">
        <f t="shared" ca="1" si="8"/>
        <v>19.00202982314898</v>
      </c>
      <c r="H37" s="2">
        <f t="shared" ca="1" si="9"/>
        <v>17.746066116189155</v>
      </c>
      <c r="I37" s="2">
        <f t="shared" ca="1" si="10"/>
        <v>0.53413777721870292</v>
      </c>
      <c r="J37" s="2">
        <f t="shared" ca="1" si="10"/>
        <v>0.46586222278129719</v>
      </c>
      <c r="K37" s="2">
        <f t="shared" ca="1" si="11"/>
        <v>0.49883325086301761</v>
      </c>
      <c r="L37" s="2">
        <f t="shared" si="12"/>
        <v>30368</v>
      </c>
      <c r="M37" s="2">
        <f t="shared" ca="1" si="13"/>
        <v>853.62964743992336</v>
      </c>
      <c r="N37" s="2">
        <f t="shared" ca="1" si="14"/>
        <v>797.20789321957443</v>
      </c>
      <c r="O37" s="2"/>
      <c r="P37" s="2"/>
      <c r="Q37" s="2"/>
      <c r="R37" s="2"/>
      <c r="S37" s="2"/>
      <c r="T37" s="2"/>
      <c r="U37" s="2"/>
      <c r="V37" s="2">
        <v>26</v>
      </c>
      <c r="W37" s="2">
        <f t="shared" ca="1" si="15"/>
        <v>15.908444146082347</v>
      </c>
      <c r="X37" s="2">
        <f t="shared" ca="1" si="16"/>
        <v>-5.7924313409560133</v>
      </c>
      <c r="Y37" s="2">
        <f t="shared" ca="1" si="17"/>
        <v>90.295220030686849</v>
      </c>
      <c r="Z37" s="2">
        <f t="shared" ca="1" si="18"/>
        <v>1147.9418938651836</v>
      </c>
      <c r="AA37">
        <f t="shared" si="19"/>
        <v>26</v>
      </c>
      <c r="AB37">
        <f t="shared" ca="1" si="20"/>
        <v>1248.3531267009969</v>
      </c>
      <c r="AC37" s="2">
        <f t="shared" si="21"/>
        <v>1168</v>
      </c>
      <c r="AD37" s="2">
        <f t="shared" ca="1" si="22"/>
        <v>6456.624970626458</v>
      </c>
      <c r="AE37" s="2">
        <f t="shared" ca="1" si="4"/>
        <v>1248.3531267009969</v>
      </c>
      <c r="AF37" s="2"/>
      <c r="AG37" s="2"/>
      <c r="AH37" s="2"/>
      <c r="AI37" s="2"/>
      <c r="AJ37" s="2"/>
      <c r="AK37" s="2"/>
      <c r="AL37" s="2"/>
      <c r="AM37" s="2"/>
      <c r="AN37" s="2"/>
      <c r="AO37" s="2"/>
    </row>
    <row r="38" spans="1:41" x14ac:dyDescent="0.25">
      <c r="A38" s="2">
        <v>27</v>
      </c>
      <c r="B38" s="3">
        <v>1165</v>
      </c>
      <c r="C38" s="2">
        <f t="shared" si="5"/>
        <v>729</v>
      </c>
      <c r="D38">
        <f t="shared" ca="1" si="3"/>
        <v>7.3759304347826093</v>
      </c>
      <c r="E38" s="2">
        <f t="shared" ca="1" si="6"/>
        <v>0.88789315351510378</v>
      </c>
      <c r="F38" s="2">
        <f t="shared" ca="1" si="7"/>
        <v>0.46004972333542843</v>
      </c>
      <c r="G38" s="2">
        <f t="shared" ca="1" si="8"/>
        <v>23.973115144907801</v>
      </c>
      <c r="H38" s="2">
        <f t="shared" ca="1" si="9"/>
        <v>12.421342530056567</v>
      </c>
      <c r="I38" s="2">
        <f t="shared" ca="1" si="10"/>
        <v>0.78835425205899567</v>
      </c>
      <c r="J38" s="2">
        <f t="shared" ca="1" si="10"/>
        <v>0.21164574794100424</v>
      </c>
      <c r="K38" s="2">
        <f t="shared" ca="1" si="11"/>
        <v>0.40847499962604455</v>
      </c>
      <c r="L38" s="2">
        <f t="shared" si="12"/>
        <v>31455</v>
      </c>
      <c r="M38" s="2">
        <f t="shared" ca="1" si="13"/>
        <v>1034.3955238450958</v>
      </c>
      <c r="N38" s="2">
        <f t="shared" ca="1" si="14"/>
        <v>535.95792768577417</v>
      </c>
      <c r="O38" s="2"/>
      <c r="P38" s="2"/>
      <c r="Q38" s="2"/>
      <c r="R38" s="2"/>
      <c r="S38" s="2"/>
      <c r="T38" s="2"/>
      <c r="U38" s="2"/>
      <c r="V38" s="2">
        <v>27</v>
      </c>
      <c r="W38" s="2">
        <f t="shared" ca="1" si="15"/>
        <v>16.520307382470129</v>
      </c>
      <c r="X38" s="2">
        <f t="shared" ca="1" si="16"/>
        <v>-7.0371199614142226</v>
      </c>
      <c r="Y38" s="2">
        <f t="shared" ca="1" si="17"/>
        <v>63.202055570208792</v>
      </c>
      <c r="Z38" s="2">
        <f t="shared" ca="1" si="18"/>
        <v>1147.9418938651836</v>
      </c>
      <c r="AA38">
        <f t="shared" si="19"/>
        <v>27</v>
      </c>
      <c r="AB38">
        <f t="shared" ca="1" si="20"/>
        <v>1220.6271368564483</v>
      </c>
      <c r="AC38" s="2">
        <f t="shared" si="21"/>
        <v>1165</v>
      </c>
      <c r="AD38" s="2">
        <f t="shared" ca="1" si="22"/>
        <v>3094.3783548460242</v>
      </c>
      <c r="AE38" s="2">
        <f t="shared" ca="1" si="4"/>
        <v>1220.6271368564483</v>
      </c>
      <c r="AF38" s="2"/>
      <c r="AG38" s="2"/>
      <c r="AH38" s="2"/>
      <c r="AI38" s="2"/>
      <c r="AJ38" s="2"/>
      <c r="AK38" s="2"/>
      <c r="AL38" s="2"/>
      <c r="AM38" s="2"/>
      <c r="AN38" s="2"/>
      <c r="AO38" s="2"/>
    </row>
    <row r="39" spans="1:41" x14ac:dyDescent="0.25">
      <c r="A39" s="2">
        <v>28</v>
      </c>
      <c r="B39" s="3">
        <v>1165</v>
      </c>
      <c r="C39" s="2">
        <f t="shared" si="5"/>
        <v>784</v>
      </c>
      <c r="D39">
        <f t="shared" ca="1" si="3"/>
        <v>7.6491130434782617</v>
      </c>
      <c r="E39" s="2">
        <f t="shared" ca="1" si="6"/>
        <v>0.97908772672546018</v>
      </c>
      <c r="F39" s="2">
        <f t="shared" ca="1" si="7"/>
        <v>0.20343850022935811</v>
      </c>
      <c r="G39" s="2">
        <f t="shared" ca="1" si="8"/>
        <v>27.414456348312886</v>
      </c>
      <c r="H39" s="2">
        <f t="shared" ca="1" si="9"/>
        <v>5.6962780064220269</v>
      </c>
      <c r="I39" s="2">
        <f t="shared" ca="1" si="10"/>
        <v>0.95861277662442945</v>
      </c>
      <c r="J39" s="2">
        <f t="shared" ca="1" si="10"/>
        <v>4.1387223375570541E-2</v>
      </c>
      <c r="K39" s="2">
        <f t="shared" ca="1" si="11"/>
        <v>0.19918413871799925</v>
      </c>
      <c r="L39" s="2">
        <f t="shared" si="12"/>
        <v>32620</v>
      </c>
      <c r="M39" s="2">
        <f t="shared" ca="1" si="13"/>
        <v>1140.6372016351611</v>
      </c>
      <c r="N39" s="2">
        <f t="shared" ca="1" si="14"/>
        <v>237.00585276720219</v>
      </c>
      <c r="O39" s="2"/>
      <c r="P39" s="2"/>
      <c r="Q39" s="2"/>
      <c r="R39" s="2"/>
      <c r="S39" s="2"/>
      <c r="T39" s="2"/>
      <c r="U39" s="2"/>
      <c r="V39" s="2">
        <v>28</v>
      </c>
      <c r="W39" s="2">
        <f t="shared" ca="1" si="15"/>
        <v>17.132170618857913</v>
      </c>
      <c r="X39" s="2">
        <f t="shared" ca="1" si="16"/>
        <v>-7.7598951613024303</v>
      </c>
      <c r="Y39" s="2">
        <f t="shared" ca="1" si="17"/>
        <v>28.983701096245639</v>
      </c>
      <c r="Z39" s="2">
        <f t="shared" ca="1" si="18"/>
        <v>1147.9418938651836</v>
      </c>
      <c r="AA39">
        <f t="shared" si="19"/>
        <v>28</v>
      </c>
      <c r="AB39">
        <f t="shared" ca="1" si="20"/>
        <v>1186.2978704189848</v>
      </c>
      <c r="AC39" s="2">
        <f t="shared" si="21"/>
        <v>1165</v>
      </c>
      <c r="AD39" s="2">
        <f t="shared" ca="1" si="22"/>
        <v>453.59928438386595</v>
      </c>
      <c r="AE39" s="2">
        <f t="shared" ca="1" si="4"/>
        <v>1186.2978704189848</v>
      </c>
      <c r="AF39" s="2"/>
      <c r="AG39" s="2"/>
      <c r="AH39" s="2"/>
      <c r="AI39" s="2"/>
      <c r="AJ39" s="2"/>
      <c r="AK39" s="2"/>
      <c r="AL39" s="2"/>
      <c r="AM39" s="2"/>
      <c r="AN39" s="2"/>
      <c r="AO39" s="2"/>
    </row>
    <row r="40" spans="1:41" x14ac:dyDescent="0.25">
      <c r="A40" s="2">
        <v>29</v>
      </c>
      <c r="B40" s="3">
        <v>1165</v>
      </c>
      <c r="C40" s="2">
        <f t="shared" si="5"/>
        <v>841</v>
      </c>
      <c r="D40">
        <f t="shared" ca="1" si="3"/>
        <v>7.9222956521739141</v>
      </c>
      <c r="E40" s="2">
        <f t="shared" ca="1" si="6"/>
        <v>0.9976675047788075</v>
      </c>
      <c r="F40" s="2">
        <f t="shared" ca="1" si="7"/>
        <v>-6.8260895895294327E-2</v>
      </c>
      <c r="G40" s="2">
        <f t="shared" ca="1" si="8"/>
        <v>28.932357638585419</v>
      </c>
      <c r="H40" s="2">
        <f t="shared" ca="1" si="9"/>
        <v>-1.9795659809635355</v>
      </c>
      <c r="I40" s="2">
        <f t="shared" ca="1" si="10"/>
        <v>0.9953404500915719</v>
      </c>
      <c r="J40" s="2">
        <f t="shared" ca="1" si="10"/>
        <v>4.6595499084282101E-3</v>
      </c>
      <c r="K40" s="2">
        <f t="shared" ca="1" si="11"/>
        <v>-6.8101677681824235E-2</v>
      </c>
      <c r="L40" s="2">
        <f t="shared" si="12"/>
        <v>33785</v>
      </c>
      <c r="M40" s="2">
        <f t="shared" ca="1" si="13"/>
        <v>1162.2826430673108</v>
      </c>
      <c r="N40" s="2">
        <f t="shared" ca="1" si="14"/>
        <v>-79.52394371801789</v>
      </c>
      <c r="O40" s="2"/>
      <c r="P40" s="2"/>
      <c r="Q40" s="2"/>
      <c r="R40" s="2"/>
      <c r="S40" s="2"/>
      <c r="T40" s="2"/>
      <c r="U40" s="2"/>
      <c r="V40" s="2">
        <v>29</v>
      </c>
      <c r="W40" s="2">
        <f t="shared" ca="1" si="15"/>
        <v>17.744033855245696</v>
      </c>
      <c r="X40" s="2">
        <f t="shared" ca="1" si="16"/>
        <v>-7.9071517613789526</v>
      </c>
      <c r="Y40" s="2">
        <f t="shared" ca="1" si="17"/>
        <v>-10.072392644435229</v>
      </c>
      <c r="Z40" s="2">
        <f t="shared" ca="1" si="18"/>
        <v>1147.9418938651836</v>
      </c>
      <c r="AA40">
        <f t="shared" si="19"/>
        <v>29</v>
      </c>
      <c r="AB40">
        <f t="shared" ca="1" si="20"/>
        <v>1147.7063833146151</v>
      </c>
      <c r="AC40" s="2">
        <f t="shared" si="21"/>
        <v>1165</v>
      </c>
      <c r="AD40" s="2">
        <f t="shared" ca="1" si="22"/>
        <v>299.06917806102319</v>
      </c>
      <c r="AE40" s="2">
        <f t="shared" ca="1" si="4"/>
        <v>1147.7063833146151</v>
      </c>
      <c r="AF40" s="2"/>
      <c r="AG40" s="2"/>
      <c r="AH40" s="2"/>
      <c r="AI40" s="2"/>
      <c r="AJ40" s="2"/>
      <c r="AK40" s="2"/>
      <c r="AL40" s="2"/>
      <c r="AM40" s="2"/>
      <c r="AN40" s="2"/>
      <c r="AO40" s="2"/>
    </row>
    <row r="41" spans="1:41" x14ac:dyDescent="0.25">
      <c r="A41" s="2">
        <v>30</v>
      </c>
      <c r="B41" s="3">
        <v>1161</v>
      </c>
      <c r="C41" s="2">
        <f t="shared" si="5"/>
        <v>900</v>
      </c>
      <c r="D41">
        <f t="shared" ca="1" si="3"/>
        <v>8.1954782608695655</v>
      </c>
      <c r="E41" s="2">
        <f t="shared" ca="1" si="6"/>
        <v>0.94225450412925993</v>
      </c>
      <c r="F41" s="2">
        <f t="shared" ca="1" si="7"/>
        <v>-0.33489767011450289</v>
      </c>
      <c r="G41" s="2">
        <f t="shared" ca="1" si="8"/>
        <v>28.267635123877799</v>
      </c>
      <c r="H41" s="2">
        <f t="shared" ca="1" si="9"/>
        <v>-10.046930103435086</v>
      </c>
      <c r="I41" s="2">
        <f t="shared" ca="1" si="10"/>
        <v>0.88784355055187747</v>
      </c>
      <c r="J41" s="2">
        <f t="shared" ca="1" si="10"/>
        <v>0.11215644944812241</v>
      </c>
      <c r="K41" s="2">
        <f t="shared" ca="1" si="11"/>
        <v>-0.3155588380877854</v>
      </c>
      <c r="L41" s="2">
        <f t="shared" si="12"/>
        <v>34830</v>
      </c>
      <c r="M41" s="2">
        <f t="shared" ca="1" si="13"/>
        <v>1093.9574792940707</v>
      </c>
      <c r="N41" s="2">
        <f t="shared" ca="1" si="14"/>
        <v>-388.81619500293783</v>
      </c>
      <c r="O41" s="2"/>
      <c r="P41" s="2"/>
      <c r="Q41" s="2"/>
      <c r="R41" s="2"/>
      <c r="S41" s="2"/>
      <c r="T41" s="2"/>
      <c r="U41" s="2"/>
      <c r="V41" s="2">
        <v>30</v>
      </c>
      <c r="W41" s="2">
        <f t="shared" ca="1" si="15"/>
        <v>18.35589709163348</v>
      </c>
      <c r="X41" s="2">
        <f t="shared" ca="1" si="16"/>
        <v>-7.4679683625105016</v>
      </c>
      <c r="Y41" s="2">
        <f t="shared" ca="1" si="17"/>
        <v>-51.120612218107482</v>
      </c>
      <c r="Z41" s="2">
        <f t="shared" ca="1" si="18"/>
        <v>1147.9418938651836</v>
      </c>
      <c r="AA41">
        <f t="shared" si="19"/>
        <v>30</v>
      </c>
      <c r="AB41">
        <f t="shared" ca="1" si="20"/>
        <v>1107.7092103761991</v>
      </c>
      <c r="AC41" s="2">
        <f t="shared" si="21"/>
        <v>1161</v>
      </c>
      <c r="AD41" s="2">
        <f t="shared" ca="1" si="22"/>
        <v>2839.9082587282105</v>
      </c>
      <c r="AE41" s="2">
        <f t="shared" ca="1" si="4"/>
        <v>1107.7092103761991</v>
      </c>
      <c r="AF41" s="2"/>
      <c r="AG41" s="2"/>
      <c r="AH41" s="2"/>
      <c r="AI41" s="2"/>
      <c r="AJ41" s="2"/>
      <c r="AK41" s="2"/>
      <c r="AL41" s="2"/>
      <c r="AM41" s="2"/>
      <c r="AN41" s="2"/>
      <c r="AO41" s="2"/>
    </row>
    <row r="42" spans="1:41" x14ac:dyDescent="0.25">
      <c r="A42" s="2">
        <v>31</v>
      </c>
      <c r="B42" s="3">
        <v>1159</v>
      </c>
      <c r="C42" s="2">
        <f t="shared" si="5"/>
        <v>961</v>
      </c>
      <c r="D42">
        <f t="shared" ca="1" si="3"/>
        <v>8.4686608695652179</v>
      </c>
      <c r="E42" s="2">
        <f t="shared" ca="1" si="6"/>
        <v>0.81695847263839017</v>
      </c>
      <c r="F42" s="2">
        <f t="shared" ca="1" si="7"/>
        <v>-0.57669650075611578</v>
      </c>
      <c r="G42" s="2">
        <f t="shared" ca="1" si="8"/>
        <v>25.325712651790095</v>
      </c>
      <c r="H42" s="2">
        <f t="shared" ca="1" si="9"/>
        <v>-17.877591523439591</v>
      </c>
      <c r="I42" s="2">
        <f t="shared" ca="1" si="10"/>
        <v>0.66742114601565128</v>
      </c>
      <c r="J42" s="2">
        <f t="shared" ca="1" si="10"/>
        <v>0.33257885398434867</v>
      </c>
      <c r="K42" s="2">
        <f t="shared" ca="1" si="11"/>
        <v>-0.47113709243362056</v>
      </c>
      <c r="L42" s="2">
        <f t="shared" si="12"/>
        <v>35929</v>
      </c>
      <c r="M42" s="2">
        <f t="shared" ca="1" si="13"/>
        <v>946.85486978789424</v>
      </c>
      <c r="N42" s="2">
        <f t="shared" ca="1" si="14"/>
        <v>-668.39124437633814</v>
      </c>
      <c r="O42" s="2"/>
      <c r="P42" s="2"/>
      <c r="Q42" s="2"/>
      <c r="R42" s="2"/>
      <c r="S42" s="2"/>
      <c r="T42" s="2"/>
      <c r="U42" s="2"/>
      <c r="V42" s="2">
        <v>31</v>
      </c>
      <c r="W42" s="2">
        <f t="shared" ca="1" si="15"/>
        <v>18.96776032802126</v>
      </c>
      <c r="X42" s="2">
        <f t="shared" ca="1" si="16"/>
        <v>-6.4749173396484521</v>
      </c>
      <c r="Y42" s="2">
        <f t="shared" ca="1" si="17"/>
        <v>-90.964445283739963</v>
      </c>
      <c r="Z42" s="2">
        <f t="shared" ca="1" si="18"/>
        <v>1147.9418938651836</v>
      </c>
      <c r="AA42">
        <f t="shared" si="19"/>
        <v>31</v>
      </c>
      <c r="AB42">
        <f t="shared" ca="1" si="20"/>
        <v>1069.4702915698165</v>
      </c>
      <c r="AC42" s="2">
        <f t="shared" si="21"/>
        <v>1159</v>
      </c>
      <c r="AD42" s="2">
        <f t="shared" ca="1" si="22"/>
        <v>8015.568691593674</v>
      </c>
      <c r="AE42" s="2">
        <f t="shared" ca="1" si="4"/>
        <v>1069.4702915698165</v>
      </c>
      <c r="AF42" s="2"/>
      <c r="AG42" s="2"/>
      <c r="AH42" s="2"/>
      <c r="AI42" s="2"/>
      <c r="AJ42" s="2"/>
      <c r="AK42" s="2"/>
      <c r="AL42" s="2"/>
      <c r="AM42" s="2"/>
      <c r="AN42" s="2"/>
      <c r="AO42" s="2"/>
    </row>
    <row r="43" spans="1:41" x14ac:dyDescent="0.25">
      <c r="A43" s="2">
        <v>32</v>
      </c>
      <c r="B43" s="3">
        <v>1157</v>
      </c>
      <c r="C43" s="2">
        <f t="shared" si="5"/>
        <v>1024</v>
      </c>
      <c r="D43">
        <f t="shared" ca="1" si="3"/>
        <v>8.7418434782608703</v>
      </c>
      <c r="E43" s="2">
        <f t="shared" ca="1" si="6"/>
        <v>0.63107208696054129</v>
      </c>
      <c r="F43" s="2">
        <f t="shared" ca="1" si="7"/>
        <v>-0.77572419135880177</v>
      </c>
      <c r="G43" s="2">
        <f t="shared" ca="1" si="8"/>
        <v>20.194306782737321</v>
      </c>
      <c r="H43" s="2">
        <f t="shared" ca="1" si="9"/>
        <v>-24.823174123481657</v>
      </c>
      <c r="I43" s="2">
        <f t="shared" ca="1" si="10"/>
        <v>0.398251978940733</v>
      </c>
      <c r="J43" s="2">
        <f t="shared" ca="1" si="10"/>
        <v>0.60174802105926695</v>
      </c>
      <c r="K43" s="2">
        <f t="shared" ca="1" si="11"/>
        <v>-0.4895378843465773</v>
      </c>
      <c r="L43" s="2">
        <f t="shared" si="12"/>
        <v>37024</v>
      </c>
      <c r="M43" s="2">
        <f t="shared" ca="1" si="13"/>
        <v>730.15040461334627</v>
      </c>
      <c r="N43" s="2">
        <f t="shared" ca="1" si="14"/>
        <v>-897.51288940213362</v>
      </c>
      <c r="O43" s="2"/>
      <c r="P43" s="2"/>
      <c r="Q43" s="2"/>
      <c r="R43" s="2"/>
      <c r="S43" s="2"/>
      <c r="T43" s="2"/>
      <c r="U43" s="2"/>
      <c r="V43" s="2">
        <v>32</v>
      </c>
      <c r="W43" s="2">
        <f t="shared" ca="1" si="15"/>
        <v>19.579623564409044</v>
      </c>
      <c r="X43" s="2">
        <f t="shared" ca="1" si="16"/>
        <v>-5.0016490865596177</v>
      </c>
      <c r="Y43" s="2">
        <f t="shared" ca="1" si="17"/>
        <v>-126.30483593741714</v>
      </c>
      <c r="Z43" s="2">
        <f t="shared" ca="1" si="18"/>
        <v>1147.9418938651836</v>
      </c>
      <c r="AA43">
        <f t="shared" si="19"/>
        <v>32</v>
      </c>
      <c r="AB43">
        <f t="shared" ca="1" si="20"/>
        <v>1036.2150324056158</v>
      </c>
      <c r="AC43" s="2">
        <f t="shared" si="21"/>
        <v>1157</v>
      </c>
      <c r="AD43" s="2">
        <f t="shared" ca="1" si="22"/>
        <v>14589.008396776435</v>
      </c>
      <c r="AE43" s="2">
        <f t="shared" ca="1" si="4"/>
        <v>1036.2150324056158</v>
      </c>
      <c r="AF43" s="2"/>
      <c r="AG43" s="2"/>
      <c r="AH43" s="2"/>
      <c r="AI43" s="2"/>
      <c r="AJ43" s="2"/>
      <c r="AK43" s="2"/>
      <c r="AL43" s="2"/>
      <c r="AM43" s="2"/>
      <c r="AN43" s="2"/>
      <c r="AO43" s="2"/>
    </row>
    <row r="44" spans="1:41" x14ac:dyDescent="0.25">
      <c r="A44" s="2">
        <v>33</v>
      </c>
      <c r="B44" s="3">
        <v>1147</v>
      </c>
      <c r="C44" s="2">
        <f t="shared" si="5"/>
        <v>1089</v>
      </c>
      <c r="D44">
        <f t="shared" ca="1" si="3"/>
        <v>9.0150260869565226</v>
      </c>
      <c r="E44" s="2">
        <f t="shared" ca="1" si="6"/>
        <v>0.39838175402333165</v>
      </c>
      <c r="F44" s="2">
        <f t="shared" ca="1" si="7"/>
        <v>-0.91721969999629516</v>
      </c>
      <c r="G44" s="2">
        <f t="shared" ca="1" si="8"/>
        <v>13.146597882769944</v>
      </c>
      <c r="H44" s="2">
        <f t="shared" ca="1" si="9"/>
        <v>-30.26825009987774</v>
      </c>
      <c r="I44" s="2">
        <f t="shared" ca="1" si="10"/>
        <v>0.15870802193870631</v>
      </c>
      <c r="J44" s="2">
        <f t="shared" ca="1" si="10"/>
        <v>0.84129197806129374</v>
      </c>
      <c r="K44" s="2">
        <f t="shared" ca="1" si="11"/>
        <v>-0.3654035929092781</v>
      </c>
      <c r="L44" s="2">
        <f t="shared" si="12"/>
        <v>37851</v>
      </c>
      <c r="M44" s="2">
        <f t="shared" ca="1" si="13"/>
        <v>456.94387186476138</v>
      </c>
      <c r="N44" s="2">
        <f t="shared" ca="1" si="14"/>
        <v>-1052.0509958957505</v>
      </c>
      <c r="O44" s="2"/>
      <c r="P44" s="2"/>
      <c r="Q44" s="2"/>
      <c r="R44" s="2"/>
      <c r="S44" s="2"/>
      <c r="T44" s="2"/>
      <c r="U44" s="2"/>
      <c r="V44" s="2">
        <v>33</v>
      </c>
      <c r="W44" s="2">
        <f t="shared" ca="1" si="15"/>
        <v>20.191486800796827</v>
      </c>
      <c r="X44" s="2">
        <f t="shared" ca="1" si="16"/>
        <v>-3.1574296776612196</v>
      </c>
      <c r="Y44" s="2">
        <f t="shared" ca="1" si="17"/>
        <v>-154.01037530334804</v>
      </c>
      <c r="Z44" s="2">
        <f t="shared" ca="1" si="18"/>
        <v>1147.9418938651836</v>
      </c>
      <c r="AA44">
        <f t="shared" si="19"/>
        <v>33</v>
      </c>
      <c r="AB44">
        <f t="shared" ca="1" si="20"/>
        <v>1010.9655756849711</v>
      </c>
      <c r="AC44" s="2">
        <f t="shared" si="21"/>
        <v>1147</v>
      </c>
      <c r="AD44" s="2">
        <f t="shared" ca="1" si="22"/>
        <v>18505.364598721328</v>
      </c>
      <c r="AE44" s="2">
        <f t="shared" ca="1" si="4"/>
        <v>1010.9655756849711</v>
      </c>
      <c r="AF44" s="2"/>
      <c r="AG44" s="2"/>
      <c r="AH44" s="2"/>
      <c r="AI44" s="2"/>
      <c r="AJ44" s="2"/>
      <c r="AK44" s="2"/>
      <c r="AL44" s="2"/>
      <c r="AM44" s="2"/>
      <c r="AN44" s="2"/>
      <c r="AO44" s="2"/>
    </row>
    <row r="45" spans="1:41" x14ac:dyDescent="0.25">
      <c r="A45" s="2">
        <v>34</v>
      </c>
      <c r="B45" s="3">
        <v>1155</v>
      </c>
      <c r="C45" s="2">
        <f t="shared" si="5"/>
        <v>1156</v>
      </c>
      <c r="D45">
        <f t="shared" ca="1" si="3"/>
        <v>9.288208695652175</v>
      </c>
      <c r="E45" s="2">
        <f t="shared" ca="1" si="6"/>
        <v>0.13614513154223734</v>
      </c>
      <c r="F45" s="2">
        <f t="shared" ca="1" si="7"/>
        <v>-0.99068890331796233</v>
      </c>
      <c r="G45" s="2">
        <f t="shared" ca="1" si="8"/>
        <v>4.6289344724360699</v>
      </c>
      <c r="H45" s="2">
        <f t="shared" ca="1" si="9"/>
        <v>-33.683422712810717</v>
      </c>
      <c r="I45" s="2">
        <f t="shared" ca="1" si="10"/>
        <v>1.8535496842653109E-2</v>
      </c>
      <c r="J45" s="2">
        <f t="shared" ca="1" si="10"/>
        <v>0.9814645031573469</v>
      </c>
      <c r="K45" s="2">
        <f t="shared" ca="1" si="11"/>
        <v>-0.13487747105965883</v>
      </c>
      <c r="L45" s="2">
        <f t="shared" si="12"/>
        <v>39270</v>
      </c>
      <c r="M45" s="2">
        <f t="shared" ca="1" si="13"/>
        <v>157.24762693128412</v>
      </c>
      <c r="N45" s="2">
        <f t="shared" ca="1" si="14"/>
        <v>-1144.2456833322465</v>
      </c>
      <c r="O45" s="2"/>
      <c r="P45" s="2"/>
      <c r="Q45" s="2"/>
      <c r="R45" s="2"/>
      <c r="S45" s="2"/>
      <c r="T45" s="2"/>
      <c r="U45" s="2"/>
      <c r="V45" s="2">
        <v>34</v>
      </c>
      <c r="W45" s="2">
        <f t="shared" ca="1" si="15"/>
        <v>20.803350037184607</v>
      </c>
      <c r="X45" s="2">
        <f t="shared" ca="1" si="16"/>
        <v>-1.0790370654760837</v>
      </c>
      <c r="Y45" s="2">
        <f t="shared" ca="1" si="17"/>
        <v>-171.38739624469571</v>
      </c>
      <c r="Z45" s="2">
        <f t="shared" ca="1" si="18"/>
        <v>1147.9418938651836</v>
      </c>
      <c r="AA45">
        <f t="shared" si="19"/>
        <v>34</v>
      </c>
      <c r="AB45">
        <f t="shared" ca="1" si="20"/>
        <v>996.27881059219635</v>
      </c>
      <c r="AC45" s="2">
        <f t="shared" si="21"/>
        <v>1155</v>
      </c>
      <c r="AD45" s="2">
        <f t="shared" ca="1" si="22"/>
        <v>25192.415967027882</v>
      </c>
      <c r="AE45" s="2">
        <f t="shared" ca="1" si="4"/>
        <v>996.27881059219635</v>
      </c>
      <c r="AF45" s="2"/>
      <c r="AG45" s="2"/>
      <c r="AH45" s="2"/>
      <c r="AI45" s="2"/>
      <c r="AJ45" s="2"/>
      <c r="AK45" s="2"/>
      <c r="AL45" s="2"/>
      <c r="AM45" s="2"/>
      <c r="AN45" s="2"/>
      <c r="AO45" s="2"/>
    </row>
    <row r="46" spans="1:41" x14ac:dyDescent="0.25">
      <c r="A46" s="2">
        <v>35</v>
      </c>
      <c r="B46" s="3">
        <v>1143</v>
      </c>
      <c r="C46" s="2">
        <f t="shared" si="5"/>
        <v>1225</v>
      </c>
      <c r="D46">
        <f t="shared" ca="1" si="3"/>
        <v>9.5613913043478274</v>
      </c>
      <c r="E46" s="2">
        <f t="shared" ca="1" si="6"/>
        <v>-0.13618879945239298</v>
      </c>
      <c r="F46" s="2">
        <f t="shared" ca="1" si="7"/>
        <v>-0.99068290128765013</v>
      </c>
      <c r="G46" s="2">
        <f t="shared" ca="1" si="8"/>
        <v>-4.7666079808337543</v>
      </c>
      <c r="H46" s="2">
        <f t="shared" ca="1" si="9"/>
        <v>-34.673901545067757</v>
      </c>
      <c r="I46" s="2">
        <f t="shared" ca="1" si="10"/>
        <v>1.8547389096284117E-2</v>
      </c>
      <c r="J46" s="2">
        <f t="shared" ca="1" si="10"/>
        <v>0.98145261090371594</v>
      </c>
      <c r="K46" s="2">
        <f t="shared" ca="1" si="11"/>
        <v>0.13491991496437861</v>
      </c>
      <c r="L46" s="2">
        <f t="shared" si="12"/>
        <v>40005</v>
      </c>
      <c r="M46" s="2">
        <f t="shared" ca="1" si="13"/>
        <v>-155.66379777408517</v>
      </c>
      <c r="N46" s="2">
        <f t="shared" ca="1" si="14"/>
        <v>-1132.3505561717841</v>
      </c>
      <c r="O46" s="2"/>
      <c r="P46" s="2"/>
      <c r="Q46" s="2"/>
      <c r="R46" s="2"/>
      <c r="S46" s="2"/>
      <c r="T46" s="2"/>
      <c r="U46" s="2"/>
      <c r="V46" s="2">
        <v>35</v>
      </c>
      <c r="W46" s="2">
        <f t="shared" ca="1" si="15"/>
        <v>21.415213273572391</v>
      </c>
      <c r="X46" s="2">
        <f t="shared" ca="1" si="16"/>
        <v>1.0793831615361928</v>
      </c>
      <c r="Y46" s="2">
        <f t="shared" ca="1" si="17"/>
        <v>-176.42713313673838</v>
      </c>
      <c r="Z46" s="2">
        <f t="shared" ca="1" si="18"/>
        <v>1147.9418938651836</v>
      </c>
      <c r="AA46">
        <f t="shared" si="19"/>
        <v>35</v>
      </c>
      <c r="AB46">
        <f t="shared" ca="1" si="20"/>
        <v>994.00935716355377</v>
      </c>
      <c r="AC46" s="2">
        <f t="shared" si="21"/>
        <v>1143</v>
      </c>
      <c r="AD46" s="2">
        <f t="shared" ca="1" si="22"/>
        <v>22198.211652817485</v>
      </c>
      <c r="AE46" s="2">
        <f t="shared" ca="1" si="4"/>
        <v>994.00935716355377</v>
      </c>
      <c r="AF46" s="2"/>
      <c r="AG46" s="2"/>
      <c r="AH46" s="2"/>
      <c r="AI46" s="2"/>
      <c r="AJ46" s="2"/>
      <c r="AK46" s="2"/>
      <c r="AL46" s="2"/>
      <c r="AM46" s="2"/>
      <c r="AN46" s="2"/>
      <c r="AO46" s="2"/>
    </row>
    <row r="47" spans="1:41" x14ac:dyDescent="0.25">
      <c r="A47" s="2">
        <v>36</v>
      </c>
      <c r="B47" s="2"/>
      <c r="C47" s="2">
        <f t="shared" si="5"/>
        <v>1296</v>
      </c>
      <c r="D47">
        <f t="shared" ca="1" si="3"/>
        <v>9.8345739130434797</v>
      </c>
      <c r="E47" s="2">
        <f t="shared" ca="1" si="6"/>
        <v>-0.39842218326930601</v>
      </c>
      <c r="F47" s="2">
        <f t="shared" ca="1" si="7"/>
        <v>-0.91720213905055825</v>
      </c>
      <c r="G47" s="2">
        <f t="shared" ca="1" si="8"/>
        <v>-14.343198597695016</v>
      </c>
      <c r="H47" s="2">
        <f t="shared" ca="1" si="9"/>
        <v>-33.019277005820101</v>
      </c>
      <c r="I47" s="2">
        <f t="shared" ref="I47:J47" ca="1" si="32">E47*E47</f>
        <v>0.15874023612108046</v>
      </c>
      <c r="J47" s="2">
        <f t="shared" ca="1" si="32"/>
        <v>0.84125976387891954</v>
      </c>
      <c r="K47" s="2">
        <f t="shared" ca="1" si="11"/>
        <v>0.36543367873980104</v>
      </c>
      <c r="L47" s="2">
        <f t="shared" si="12"/>
        <v>0</v>
      </c>
      <c r="M47" s="2">
        <f t="shared" ca="1" si="13"/>
        <v>0</v>
      </c>
      <c r="N47" s="2">
        <f t="shared" ca="1" si="14"/>
        <v>0</v>
      </c>
      <c r="O47" s="2"/>
      <c r="P47" s="2"/>
      <c r="Q47" s="2"/>
      <c r="R47" s="2"/>
      <c r="S47" s="2"/>
      <c r="T47" s="2"/>
      <c r="U47" s="2"/>
      <c r="V47" s="2">
        <v>36</v>
      </c>
      <c r="W47" s="2">
        <f t="shared" ca="1" si="15"/>
        <v>22.027076509960175</v>
      </c>
      <c r="X47" s="2">
        <f t="shared" ca="1" si="16"/>
        <v>3.1577501052405346</v>
      </c>
      <c r="Y47" s="2">
        <f t="shared" ca="1" si="17"/>
        <v>-168.00810179416698</v>
      </c>
      <c r="Z47" s="2">
        <f t="shared" ca="1" si="18"/>
        <v>1147.9418938651836</v>
      </c>
      <c r="AA47" s="2"/>
      <c r="AB47" s="2"/>
      <c r="AC47" s="2"/>
      <c r="AD47" s="2"/>
      <c r="AE47" s="9">
        <f t="shared" ca="1" si="4"/>
        <v>1005.1186186862174</v>
      </c>
      <c r="AF47" s="2"/>
      <c r="AG47" s="2"/>
      <c r="AH47" s="2"/>
      <c r="AI47" s="2"/>
      <c r="AJ47" s="2"/>
      <c r="AK47" s="2"/>
      <c r="AL47" s="2"/>
      <c r="AM47" s="2"/>
      <c r="AN47" s="2"/>
      <c r="AO47" s="2"/>
    </row>
    <row r="48" spans="1:41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</row>
    <row r="49" spans="1:41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</row>
    <row r="50" spans="1:41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</row>
    <row r="51" spans="1:41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</row>
    <row r="52" spans="1:41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</row>
    <row r="53" spans="1:41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</row>
    <row r="54" spans="1:41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</row>
    <row r="55" spans="1:4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</row>
    <row r="56" spans="1:41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</row>
    <row r="57" spans="1:41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</row>
    <row r="58" spans="1:41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</row>
    <row r="59" spans="1:41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</row>
    <row r="60" spans="1:41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</row>
    <row r="61" spans="1:41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</row>
    <row r="62" spans="1:41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</row>
    <row r="63" spans="1:41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</row>
    <row r="64" spans="1:41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</row>
    <row r="65" spans="1:41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</row>
    <row r="66" spans="1:41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</row>
    <row r="67" spans="1:41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</row>
    <row r="68" spans="1:4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</row>
    <row r="69" spans="1:4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</row>
    <row r="70" spans="1:41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</row>
    <row r="71" spans="1:41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</row>
    <row r="72" spans="1:4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</row>
    <row r="73" spans="1:4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</row>
    <row r="74" spans="1:4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</row>
    <row r="75" spans="1:4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</row>
    <row r="76" spans="1:4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</row>
    <row r="77" spans="1:4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</row>
    <row r="78" spans="1:4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</row>
    <row r="79" spans="1:4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</row>
    <row r="80" spans="1:4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</row>
    <row r="81" spans="1:4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</row>
    <row r="82" spans="1:4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</row>
    <row r="83" spans="1:4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</row>
    <row r="84" spans="1:4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</row>
    <row r="85" spans="1:4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</row>
    <row r="86" spans="1:4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</row>
    <row r="87" spans="1:4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</row>
    <row r="88" spans="1:4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</row>
    <row r="89" spans="1:4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</row>
    <row r="90" spans="1:4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</row>
    <row r="91" spans="1:4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</row>
    <row r="92" spans="1:4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</row>
    <row r="93" spans="1:4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</row>
    <row r="94" spans="1:4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</row>
    <row r="95" spans="1:4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</row>
    <row r="96" spans="1:4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</row>
    <row r="97" spans="1:4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</row>
    <row r="98" spans="1:4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</row>
    <row r="99" spans="1:4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</row>
    <row r="100" spans="1:4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</row>
    <row r="101" spans="1:4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</row>
    <row r="102" spans="1:41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</row>
    <row r="103" spans="1:41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</row>
    <row r="104" spans="1:41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</row>
    <row r="105" spans="1:41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</row>
    <row r="106" spans="1:41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</row>
    <row r="107" spans="1:41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</row>
    <row r="108" spans="1:41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</row>
    <row r="109" spans="1:41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</row>
    <row r="110" spans="1:41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</row>
    <row r="111" spans="1:41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</row>
    <row r="112" spans="1:41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</row>
    <row r="113" spans="1:41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</row>
    <row r="114" spans="1:41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</row>
    <row r="115" spans="1:41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</row>
    <row r="116" spans="1:41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</row>
    <row r="117" spans="1:41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</row>
    <row r="118" spans="1:41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</row>
    <row r="119" spans="1:41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</row>
    <row r="120" spans="1:41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</row>
    <row r="121" spans="1:41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</row>
    <row r="122" spans="1:41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</row>
    <row r="123" spans="1:41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</row>
    <row r="124" spans="1:41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</row>
    <row r="125" spans="1:41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</row>
    <row r="126" spans="1:41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</row>
    <row r="127" spans="1:41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</row>
    <row r="128" spans="1:41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</row>
    <row r="129" spans="1:41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</row>
    <row r="130" spans="1:41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</row>
    <row r="131" spans="1:41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</row>
    <row r="132" spans="1:41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</row>
    <row r="133" spans="1:41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</row>
    <row r="134" spans="1:41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</row>
    <row r="135" spans="1:41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</row>
    <row r="136" spans="1:41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</row>
    <row r="137" spans="1:41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</row>
    <row r="138" spans="1:41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</row>
    <row r="139" spans="1:41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</row>
    <row r="140" spans="1:41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</row>
    <row r="141" spans="1:41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</row>
    <row r="142" spans="1:41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</row>
    <row r="143" spans="1:41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</row>
    <row r="144" spans="1:41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</row>
    <row r="145" spans="1:41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</row>
    <row r="146" spans="1:41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</row>
    <row r="147" spans="1:41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</row>
    <row r="148" spans="1:41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</row>
    <row r="149" spans="1:41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</row>
    <row r="150" spans="1:41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</row>
    <row r="151" spans="1:41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</row>
    <row r="152" spans="1:41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</row>
    <row r="153" spans="1:41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</row>
    <row r="154" spans="1:41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</row>
    <row r="155" spans="1:41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</row>
    <row r="156" spans="1:41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</row>
    <row r="157" spans="1:41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</row>
    <row r="158" spans="1:41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</row>
    <row r="159" spans="1:41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</row>
    <row r="160" spans="1:41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</row>
    <row r="161" spans="1:41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</row>
    <row r="162" spans="1:41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</row>
    <row r="163" spans="1:41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</row>
    <row r="164" spans="1:41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</row>
    <row r="165" spans="1:41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</row>
    <row r="166" spans="1:41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</row>
    <row r="167" spans="1:41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</row>
    <row r="168" spans="1:41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</row>
    <row r="169" spans="1:41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</row>
    <row r="170" spans="1:41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</row>
    <row r="171" spans="1:41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</row>
    <row r="172" spans="1:41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</row>
    <row r="173" spans="1:41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</row>
    <row r="174" spans="1:41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</row>
    <row r="175" spans="1:41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</row>
    <row r="176" spans="1:41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</row>
    <row r="177" spans="1:41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</row>
    <row r="178" spans="1:41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</row>
    <row r="179" spans="1:41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</row>
    <row r="180" spans="1:41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</row>
    <row r="181" spans="1:41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</row>
    <row r="182" spans="1:41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</row>
    <row r="183" spans="1:41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</row>
    <row r="184" spans="1:41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</row>
    <row r="185" spans="1:41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</row>
    <row r="186" spans="1:41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</row>
    <row r="187" spans="1:41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</row>
    <row r="188" spans="1:41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</row>
    <row r="189" spans="1:41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</row>
    <row r="190" spans="1:41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</row>
    <row r="191" spans="1:41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</row>
    <row r="192" spans="1:41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</row>
    <row r="193" spans="1:41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</row>
    <row r="194" spans="1:41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</row>
    <row r="195" spans="1:41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</row>
    <row r="196" spans="1:41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</row>
    <row r="197" spans="1:41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</row>
    <row r="198" spans="1:41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</row>
    <row r="199" spans="1:41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</row>
    <row r="200" spans="1:41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</row>
    <row r="201" spans="1:41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</row>
    <row r="202" spans="1:41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</row>
    <row r="203" spans="1:41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</row>
    <row r="204" spans="1:41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</row>
    <row r="205" spans="1:41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</row>
    <row r="206" spans="1:41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</row>
    <row r="207" spans="1:41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</row>
    <row r="208" spans="1:41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</row>
    <row r="209" spans="1:41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</row>
    <row r="210" spans="1:41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</row>
    <row r="211" spans="1:41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</row>
    <row r="212" spans="1:41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</row>
    <row r="213" spans="1:41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</row>
    <row r="214" spans="1:41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</row>
    <row r="215" spans="1:41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</row>
    <row r="216" spans="1:41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</row>
    <row r="217" spans="1:41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</row>
    <row r="218" spans="1:41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</row>
    <row r="219" spans="1:41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</row>
    <row r="220" spans="1:41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</row>
    <row r="221" spans="1:41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</row>
    <row r="222" spans="1:41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</row>
    <row r="223" spans="1:41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</row>
    <row r="224" spans="1:41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</row>
    <row r="225" spans="1:41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</row>
    <row r="226" spans="1:41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</row>
    <row r="227" spans="1:41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</row>
    <row r="228" spans="1:41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</row>
    <row r="229" spans="1:41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</row>
    <row r="230" spans="1:41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</row>
    <row r="231" spans="1:41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</row>
    <row r="232" spans="1:41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</row>
    <row r="233" spans="1:41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</row>
    <row r="234" spans="1:41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</row>
    <row r="235" spans="1:41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</row>
    <row r="236" spans="1:41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</row>
    <row r="237" spans="1:41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</row>
    <row r="238" spans="1:41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</row>
    <row r="239" spans="1:41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</row>
    <row r="240" spans="1:41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</row>
    <row r="241" spans="1:41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</row>
    <row r="242" spans="1:41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</row>
    <row r="243" spans="1:41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</row>
    <row r="244" spans="1:41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</row>
    <row r="245" spans="1:41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</row>
    <row r="246" spans="1:41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</row>
    <row r="247" spans="1:41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</row>
    <row r="248" spans="1:41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</row>
    <row r="249" spans="1:41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</row>
    <row r="250" spans="1:41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</row>
    <row r="251" spans="1:41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</row>
    <row r="252" spans="1:41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</row>
    <row r="253" spans="1:41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</row>
    <row r="254" spans="1:41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</row>
    <row r="255" spans="1:41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</row>
    <row r="256" spans="1:41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</row>
    <row r="257" spans="1:41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</row>
    <row r="258" spans="1:41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</row>
    <row r="259" spans="1:41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</row>
    <row r="260" spans="1:41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</row>
    <row r="261" spans="1:41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</row>
    <row r="262" spans="1:41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</row>
    <row r="263" spans="1:41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</row>
    <row r="264" spans="1:41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</row>
    <row r="265" spans="1:41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</row>
    <row r="266" spans="1:41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</row>
    <row r="267" spans="1:41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</row>
    <row r="268" spans="1:41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</row>
    <row r="269" spans="1:41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</row>
    <row r="270" spans="1:41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</row>
    <row r="271" spans="1:41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</row>
    <row r="272" spans="1:41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</row>
    <row r="273" spans="1:41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</row>
    <row r="274" spans="1:41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</row>
    <row r="275" spans="1:41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</row>
    <row r="276" spans="1:41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</row>
    <row r="277" spans="1:41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</row>
    <row r="278" spans="1:41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</row>
  </sheetData>
  <pageMargins left="0.7" right="0.7" top="0.75" bottom="0.75" header="0.3" footer="0.3"/>
  <pageSetup paperSize="9" orientation="portrait" horizontalDpi="4294967294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5 valori</vt:lpstr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florin</dc:creator>
  <cp:lastModifiedBy>Luigino</cp:lastModifiedBy>
  <dcterms:created xsi:type="dcterms:W3CDTF">2017-08-05T06:50:33Z</dcterms:created>
  <dcterms:modified xsi:type="dcterms:W3CDTF">2019-05-18T11:38:16Z</dcterms:modified>
</cp:coreProperties>
</file>