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<sst xmlns="http://schemas.openxmlformats.org/spreadsheetml/2006/main" count="446" uniqueCount="257">
  <si>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</si>
  <si>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</si>
  <si>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</si>
  <si>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</si>
  <si>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</si>
  <si>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</si>
  <si>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</si>
  <si>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</si>
  <si>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</si>
  <si>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</si>
  <si>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</si>
  <si>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</si>
  <si>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</si>
  <si>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</si>
  <si>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</si>
  <si>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</si>
  <si>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</si>
  <si>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</si>
  <si>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</si>
  <si>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</si>
  <si>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</si>
  <si>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</si>
  <si>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</si>
  <si>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</si>
  <si>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</si>
  <si>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</si>
  <si>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</si>
  <si>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</si>
  <si>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</si>
  <si>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</si>
  <si>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</si>
  <si>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</si>
  <si>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</si>
  <si>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</si>
  <si>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</si>
  <si>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</si>
  <si>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</si>
  <si>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</si>
  <si>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</si>
  <si>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</si>
  <si>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</si>
  <si>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</si>
  <si>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</si>
  <si>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</si>
  <si>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</si>
  <si>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</si>
  <si>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</si>
  <si>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</si>
  <si>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</si>
  <si>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</si>
  <si>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</si>
  <si>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</si>
  <si>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</si>
  <si>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</si>
  <si>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</si>
  <si>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</si>
  <si>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</si>
  <si>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</si>
  <si>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</si>
  <si>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</si>
  <si>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</si>
  <si>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</si>
  <si>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</si>
  <si>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</si>
  <si>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</si>
  <si>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</si>
  <si>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</si>
  <si>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</si>
  <si>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</si>
  <si>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</si>
  <si>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</si>
  <si>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</si>
  <si>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</si>
  <si>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</si>
  <si>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</si>
  <si>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</si>
  <si>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</si>
  <si>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</si>
  <si>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</si>
  <si>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</si>
  <si>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</si>
  <si>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</si>
  <si>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Centrifuga de laborator - 5 buc.</t>
  </si>
  <si>
    <t>Lupe - 2 perechi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</si>
  <si>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</si>
  <si>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</si>
  <si>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</si>
  <si>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</si>
  <si>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</si>
  <si>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</si>
  <si>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</si>
  <si>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</si>
  <si>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</si>
  <si>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</si>
  <si>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</si>
  <si>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</si>
  <si>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</si>
  <si>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</si>
  <si>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</si>
  <si>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</si>
  <si>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</si>
  <si>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</si>
  <si>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</si>
  <si>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</si>
  <si>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</si>
  <si>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</si>
  <si>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</si>
  <si>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</si>
  <si>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</si>
  <si>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</si>
  <si>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</si>
  <si>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</si>
  <si>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</si>
  <si>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</si>
  <si>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</si>
  <si>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</si>
  <si>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</si>
  <si>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</si>
  <si>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</si>
  <si>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</si>
  <si>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</si>
  <si>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</si>
  <si>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</si>
  <si>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</si>
  <si>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</si>
  <si>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</si>
  <si>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</si>
  <si>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</si>
  <si>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</si>
  <si>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</si>
  <si>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</si>
  <si>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</si>
  <si>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</si>
  <si>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</si>
  <si>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</si>
  <si>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</si>
  <si>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</si>
  <si>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</si>
  <si>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</si>
  <si>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</si>
  <si>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</si>
  <si>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</si>
  <si>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</si>
  <si>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</si>
  <si>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</si>
  <si>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</si>
  <si>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</si>
  <si>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</si>
  <si>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</si>
  <si>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</si>
  <si>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</si>
  <si>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</si>
  <si>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</si>
  <si>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</si>
  <si>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</si>
  <si>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</si>
  <si>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</si>
  <si>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</si>
  <si>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</si>
  <si>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</si>
  <si>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</si>
  <si>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</si>
  <si>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</si>
  <si>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</si>
  <si>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</si>
  <si>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</si>
  <si>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</si>
  <si>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</si>
  <si>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</si>
  <si>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</si>
  <si>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</si>
  <si>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</si>
  <si>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</si>
  <si>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</si>
  <si>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</si>
  <si>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</si>
  <si>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</si>
  <si>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</si>
  <si>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</si>
  <si>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</si>
  <si>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</si>
  <si>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</si>
  <si>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</si>
  <si>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</si>
  <si>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</si>
  <si>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</si>
  <si>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</si>
  <si>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</si>
  <si>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</si>
  <si>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</si>
  <si>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</si>
  <si>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</si>
  <si>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</si>
  <si>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</si>
  <si>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</si>
  <si>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</si>
  <si>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</si>
  <si>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</si>
  <si>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</si>
  <si>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</si>
  <si>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</si>
  <si>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</si>
  <si>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</si>
  <si>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</si>
  <si>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</si>
  <si>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</si>
  <si>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</si>
  <si>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</si>
  <si>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</si>
  <si>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</si>
  <si>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</si>
  <si>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</si>
  <si>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</si>
  <si>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</si>
  <si>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</si>
  <si>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</si>
  <si>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</si>
  <si>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</si>
  <si>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</si>
  <si>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</si>
  <si>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</si>
  <si>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</si>
  <si>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</si>
  <si>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</si>
  <si>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</si>
  <si>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</si>
  <si>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</si>
  <si>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</si>
  <si>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</si>
  <si>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</si>
  <si>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</si>
  <si>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</si>
  <si>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</si>
  <si>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</si>
  <si>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</si>
  <si>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</si>
  <si>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</si>
  <si>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</si>
  <si>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</si>
  <si>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</si>
  <si>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</si>
  <si>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Paturi de terapie intensivă - 10 buc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</si>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</sst>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49" fillId="37" borderId="10" xfId="0" applyFont="1" applyFill="1" applyBorder="1" applyAlignment="1">
      <alignment horizontal="left" vertical="center" wrapText="1"/>
    </xf>
    <xf numFmtId="3" fontId="49" fillId="37" borderId="10" xfId="0" applyNumberFormat="1" applyFont="1" applyFill="1" applyBorder="1" applyAlignment="1">
      <alignment horizontal="right" vertical="center" wrapText="1"/>
    </xf>
    <xf numFmtId="3" fontId="47" fillId="35" borderId="10" xfId="0" applyNumberFormat="1" applyFont="1" applyFill="1" applyBorder="1" applyAlignment="1" quotePrefix="1">
      <alignment horizontal="right"/>
    </xf>
    <xf numFmtId="2" fontId="46" fillId="0" borderId="10" xfId="0" applyNumberFormat="1" applyFont="1" applyFill="1" applyBorder="1" applyAlignment="1">
      <alignment horizontal="left" wrapText="1"/>
    </xf>
    <xf numFmtId="2" fontId="46" fillId="0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workbookViewId="0" topLeftCell="A172">
      <selection activeCell="P9" sqref="P9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31" t="s">
        <v>0</v>
      </c>
      <c r="B2" s="132" t="s">
        <v>1</v>
      </c>
      <c r="C2" s="131" t="s">
        <v>2</v>
      </c>
      <c r="D2" s="131" t="s">
        <v>3</v>
      </c>
      <c r="E2" s="131" t="s">
        <v>212</v>
      </c>
      <c r="F2" s="131" t="s">
        <v>192</v>
      </c>
      <c r="G2" s="131" t="s">
        <v>4</v>
      </c>
      <c r="H2" s="131" t="s">
        <v>5</v>
      </c>
      <c r="I2" s="131"/>
    </row>
    <row r="3" spans="1:9" ht="40.5" customHeight="1">
      <c r="A3" s="131"/>
      <c r="B3" s="132"/>
      <c r="C3" s="133"/>
      <c r="D3" s="133"/>
      <c r="E3" s="133"/>
      <c r="F3" s="133"/>
      <c r="G3" s="131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2">
        <f>E6+E78+E136+E183+E190+E72+E76+E70+E74</f>
        <v>116755000</v>
      </c>
      <c r="F5" s="112">
        <f>F6+F78+F136+F183+F190+F72+F76+F70+F74</f>
        <v>-287000</v>
      </c>
      <c r="G5" s="112">
        <f>G6+G78+G136+G183+G190+G72+G76+G70+G74</f>
        <v>116468000</v>
      </c>
      <c r="H5" s="112">
        <f>H6+H78+H136+H183+H190+H72+H76+H70+H74</f>
        <v>105672000</v>
      </c>
      <c r="I5" s="112">
        <f>I6+I78+I136+I183+I190+I72+I76+I70+I74</f>
        <v>10796000</v>
      </c>
    </row>
    <row r="6" spans="1:9" ht="12.75">
      <c r="A6" s="13"/>
      <c r="B6" s="14" t="s">
        <v>9</v>
      </c>
      <c r="C6" s="15"/>
      <c r="D6" s="16"/>
      <c r="E6" s="109">
        <f>E31+E47+E26+E66+E7</f>
        <v>73178000</v>
      </c>
      <c r="F6" s="109">
        <f>F31+F47+F26+F66+F7</f>
        <v>0</v>
      </c>
      <c r="G6" s="109">
        <f>G31+G47+G26+G66+G7</f>
        <v>73178000</v>
      </c>
      <c r="H6" s="109">
        <f>H31+H47+H26+H66+H7</f>
        <v>73178000</v>
      </c>
      <c r="I6" s="109">
        <f>I31+I47+I26+I66+I7</f>
        <v>0</v>
      </c>
    </row>
    <row r="7" spans="1:9" s="21" customFormat="1" ht="12.75">
      <c r="A7" s="18"/>
      <c r="B7" s="19" t="s">
        <v>10</v>
      </c>
      <c r="C7" s="8"/>
      <c r="D7" s="20"/>
      <c r="E7" s="110">
        <f>SUM(E8:E25)</f>
        <v>5209000</v>
      </c>
      <c r="F7" s="110">
        <f>SUM(F8:F25)</f>
        <v>-570000</v>
      </c>
      <c r="G7" s="110">
        <f>SUM(G8:G25)</f>
        <v>4639000</v>
      </c>
      <c r="H7" s="110">
        <f>SUM(H8:H25)</f>
        <v>4639000</v>
      </c>
      <c r="I7" s="110">
        <f>SUM(I8:I25)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3">
        <v>132000</v>
      </c>
      <c r="F8" s="113"/>
      <c r="G8" s="25">
        <f aca="true" t="shared" si="0" ref="G8:G25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3">
        <v>3361000</v>
      </c>
      <c r="F9" s="113">
        <v>-570000</v>
      </c>
      <c r="G9" s="25">
        <f t="shared" si="0"/>
        <v>2791000</v>
      </c>
      <c r="H9" s="25">
        <v>2791000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3">
        <v>21000</v>
      </c>
      <c r="F10" s="113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3">
        <v>156000</v>
      </c>
      <c r="F11" s="113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3">
        <v>820000</v>
      </c>
      <c r="F12" s="113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4">
        <v>3000</v>
      </c>
      <c r="F13" s="114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114">
        <v>295000</v>
      </c>
      <c r="F14" s="114"/>
      <c r="G14" s="25">
        <f t="shared" si="0"/>
        <v>295000</v>
      </c>
      <c r="H14" s="25">
        <v>295000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4">
        <v>6000</v>
      </c>
      <c r="F15" s="114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4">
        <v>60000</v>
      </c>
      <c r="F16" s="114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3">
        <v>114000</v>
      </c>
      <c r="F17" s="113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3">
        <v>13000</v>
      </c>
      <c r="F18" s="113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3">
        <v>24000</v>
      </c>
      <c r="F19" s="113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3">
        <v>10000</v>
      </c>
      <c r="F20" s="113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229</v>
      </c>
      <c r="C21" s="24" t="s">
        <v>12</v>
      </c>
      <c r="D21" s="22"/>
      <c r="E21" s="113">
        <v>15000</v>
      </c>
      <c r="F21" s="113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236</v>
      </c>
      <c r="C22" s="24" t="s">
        <v>12</v>
      </c>
      <c r="D22" s="22"/>
      <c r="E22" s="113">
        <v>30000</v>
      </c>
      <c r="F22" s="113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255</v>
      </c>
      <c r="C23" s="24" t="s">
        <v>12</v>
      </c>
      <c r="D23" s="22"/>
      <c r="E23" s="113">
        <v>11000</v>
      </c>
      <c r="F23" s="113"/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238</v>
      </c>
      <c r="C24" s="24" t="s">
        <v>12</v>
      </c>
      <c r="D24" s="22"/>
      <c r="E24" s="113">
        <v>77000</v>
      </c>
      <c r="F24" s="113"/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239</v>
      </c>
      <c r="C25" s="24" t="s">
        <v>12</v>
      </c>
      <c r="D25" s="22"/>
      <c r="E25" s="113">
        <v>61000</v>
      </c>
      <c r="F25" s="113"/>
      <c r="G25" s="25">
        <f t="shared" si="0"/>
        <v>61000</v>
      </c>
      <c r="H25" s="25">
        <v>61000</v>
      </c>
      <c r="I25" s="26"/>
    </row>
    <row r="26" spans="1:9" s="21" customFormat="1" ht="12.75">
      <c r="A26" s="22"/>
      <c r="B26" s="19" t="s">
        <v>28</v>
      </c>
      <c r="C26" s="24"/>
      <c r="D26" s="22"/>
      <c r="E26" s="110">
        <f>SUM(E27:E30)</f>
        <v>187000</v>
      </c>
      <c r="F26" s="110">
        <f>SUM(F27:F30)</f>
        <v>0</v>
      </c>
      <c r="G26" s="110">
        <f>SUM(G27:G30)</f>
        <v>187000</v>
      </c>
      <c r="H26" s="110">
        <f>SUM(H27:H30)</f>
        <v>187000</v>
      </c>
      <c r="I26" s="110">
        <f>SUM(I27:I30)</f>
        <v>0</v>
      </c>
    </row>
    <row r="27" spans="1:9" s="21" customFormat="1" ht="12.75">
      <c r="A27" s="22">
        <v>1</v>
      </c>
      <c r="B27" s="23" t="s">
        <v>29</v>
      </c>
      <c r="C27" s="24" t="s">
        <v>30</v>
      </c>
      <c r="D27" s="22"/>
      <c r="E27" s="113">
        <v>14000</v>
      </c>
      <c r="F27" s="113"/>
      <c r="G27" s="25">
        <f>E27+F27</f>
        <v>14000</v>
      </c>
      <c r="H27" s="25">
        <v>14000</v>
      </c>
      <c r="I27" s="25"/>
    </row>
    <row r="28" spans="1:9" s="21" customFormat="1" ht="12.75">
      <c r="A28" s="22">
        <v>2</v>
      </c>
      <c r="B28" s="23" t="s">
        <v>31</v>
      </c>
      <c r="C28" s="24" t="s">
        <v>30</v>
      </c>
      <c r="D28" s="22"/>
      <c r="E28" s="113">
        <v>100000</v>
      </c>
      <c r="F28" s="113"/>
      <c r="G28" s="25">
        <f>E28+F28</f>
        <v>100000</v>
      </c>
      <c r="H28" s="25">
        <v>100000</v>
      </c>
      <c r="I28" s="25"/>
    </row>
    <row r="29" spans="1:9" s="21" customFormat="1" ht="25.5">
      <c r="A29" s="22">
        <v>5</v>
      </c>
      <c r="B29" s="29" t="s">
        <v>32</v>
      </c>
      <c r="C29" s="24" t="s">
        <v>30</v>
      </c>
      <c r="D29" s="22"/>
      <c r="E29" s="113">
        <v>57000</v>
      </c>
      <c r="F29" s="113"/>
      <c r="G29" s="25">
        <f>E29+F29</f>
        <v>57000</v>
      </c>
      <c r="H29" s="25">
        <v>57000</v>
      </c>
      <c r="I29" s="25"/>
    </row>
    <row r="30" spans="1:9" s="21" customFormat="1" ht="12.75">
      <c r="A30" s="22">
        <v>6</v>
      </c>
      <c r="B30" s="29" t="s">
        <v>237</v>
      </c>
      <c r="C30" s="24" t="s">
        <v>30</v>
      </c>
      <c r="D30" s="22"/>
      <c r="E30" s="113">
        <v>16000</v>
      </c>
      <c r="F30" s="113"/>
      <c r="G30" s="25">
        <f>E30+F30</f>
        <v>16000</v>
      </c>
      <c r="H30" s="25">
        <v>16000</v>
      </c>
      <c r="I30" s="25"/>
    </row>
    <row r="31" spans="1:9" s="21" customFormat="1" ht="12.75">
      <c r="A31" s="18"/>
      <c r="B31" s="19" t="s">
        <v>33</v>
      </c>
      <c r="C31" s="24" t="s">
        <v>34</v>
      </c>
      <c r="D31" s="18"/>
      <c r="E31" s="26">
        <f>SUM(E32:E46)</f>
        <v>1358000</v>
      </c>
      <c r="F31" s="26">
        <f>SUM(F32:F46)</f>
        <v>0</v>
      </c>
      <c r="G31" s="26">
        <f>SUM(G32:G46)</f>
        <v>1358000</v>
      </c>
      <c r="H31" s="26">
        <f>SUM(H32:H46)</f>
        <v>1358000</v>
      </c>
      <c r="I31" s="26">
        <f>SUM(I32:I46)</f>
        <v>0</v>
      </c>
    </row>
    <row r="32" spans="1:9" s="30" customFormat="1" ht="12.75">
      <c r="A32" s="22">
        <v>1</v>
      </c>
      <c r="B32" s="23" t="s">
        <v>35</v>
      </c>
      <c r="C32" s="24" t="s">
        <v>34</v>
      </c>
      <c r="D32" s="22"/>
      <c r="E32" s="113">
        <v>75000</v>
      </c>
      <c r="F32" s="113"/>
      <c r="G32" s="25">
        <f>E32+F32</f>
        <v>75000</v>
      </c>
      <c r="H32" s="25">
        <v>75000</v>
      </c>
      <c r="I32" s="25"/>
    </row>
    <row r="33" spans="1:9" s="30" customFormat="1" ht="12.75">
      <c r="A33" s="22">
        <v>2</v>
      </c>
      <c r="B33" s="23" t="s">
        <v>36</v>
      </c>
      <c r="C33" s="24" t="s">
        <v>34</v>
      </c>
      <c r="D33" s="22"/>
      <c r="E33" s="113">
        <v>21000</v>
      </c>
      <c r="F33" s="113"/>
      <c r="G33" s="25">
        <f aca="true" t="shared" si="1" ref="G33:G46">E33+F33</f>
        <v>21000</v>
      </c>
      <c r="H33" s="25">
        <v>21000</v>
      </c>
      <c r="I33" s="25"/>
    </row>
    <row r="34" spans="1:9" s="30" customFormat="1" ht="12.75">
      <c r="A34" s="22">
        <v>3</v>
      </c>
      <c r="B34" s="23" t="s">
        <v>37</v>
      </c>
      <c r="C34" s="24" t="s">
        <v>34</v>
      </c>
      <c r="D34" s="22"/>
      <c r="E34" s="113">
        <v>130000</v>
      </c>
      <c r="F34" s="113"/>
      <c r="G34" s="25">
        <f t="shared" si="1"/>
        <v>130000</v>
      </c>
      <c r="H34" s="25">
        <v>130000</v>
      </c>
      <c r="I34" s="25"/>
    </row>
    <row r="35" spans="1:9" s="30" customFormat="1" ht="12.75">
      <c r="A35" s="22">
        <v>4</v>
      </c>
      <c r="B35" s="23" t="s">
        <v>38</v>
      </c>
      <c r="C35" s="24" t="s">
        <v>34</v>
      </c>
      <c r="D35" s="22"/>
      <c r="E35" s="113">
        <v>120000</v>
      </c>
      <c r="F35" s="113"/>
      <c r="G35" s="25">
        <f t="shared" si="1"/>
        <v>120000</v>
      </c>
      <c r="H35" s="25">
        <v>120000</v>
      </c>
      <c r="I35" s="25"/>
    </row>
    <row r="36" spans="1:9" s="30" customFormat="1" ht="12.75">
      <c r="A36" s="22">
        <v>5</v>
      </c>
      <c r="B36" s="23" t="s">
        <v>39</v>
      </c>
      <c r="C36" s="24" t="s">
        <v>34</v>
      </c>
      <c r="D36" s="22"/>
      <c r="E36" s="113">
        <v>25000</v>
      </c>
      <c r="F36" s="113"/>
      <c r="G36" s="25">
        <f t="shared" si="1"/>
        <v>25000</v>
      </c>
      <c r="H36" s="25">
        <v>25000</v>
      </c>
      <c r="I36" s="25"/>
    </row>
    <row r="37" spans="1:9" s="30" customFormat="1" ht="12.75">
      <c r="A37" s="22">
        <v>6</v>
      </c>
      <c r="B37" s="23" t="s">
        <v>244</v>
      </c>
      <c r="C37" s="24" t="s">
        <v>34</v>
      </c>
      <c r="D37" s="22"/>
      <c r="E37" s="113">
        <v>75000</v>
      </c>
      <c r="F37" s="113"/>
      <c r="G37" s="25">
        <f t="shared" si="1"/>
        <v>75000</v>
      </c>
      <c r="H37" s="25">
        <v>75000</v>
      </c>
      <c r="I37" s="25"/>
    </row>
    <row r="38" spans="1:9" s="30" customFormat="1" ht="12.75">
      <c r="A38" s="22">
        <v>7</v>
      </c>
      <c r="B38" s="23" t="s">
        <v>40</v>
      </c>
      <c r="C38" s="24" t="s">
        <v>34</v>
      </c>
      <c r="D38" s="22"/>
      <c r="E38" s="113">
        <v>120000</v>
      </c>
      <c r="F38" s="113"/>
      <c r="G38" s="25">
        <f t="shared" si="1"/>
        <v>120000</v>
      </c>
      <c r="H38" s="25">
        <v>120000</v>
      </c>
      <c r="I38" s="25"/>
    </row>
    <row r="39" spans="1:9" s="30" customFormat="1" ht="12.75">
      <c r="A39" s="22">
        <v>8</v>
      </c>
      <c r="B39" s="23" t="s">
        <v>41</v>
      </c>
      <c r="C39" s="24" t="s">
        <v>34</v>
      </c>
      <c r="D39" s="22"/>
      <c r="E39" s="113">
        <v>15000</v>
      </c>
      <c r="F39" s="113"/>
      <c r="G39" s="25">
        <f t="shared" si="1"/>
        <v>15000</v>
      </c>
      <c r="H39" s="25">
        <v>15000</v>
      </c>
      <c r="I39" s="25"/>
    </row>
    <row r="40" spans="1:9" s="30" customFormat="1" ht="12.75">
      <c r="A40" s="22">
        <v>9</v>
      </c>
      <c r="B40" s="23" t="s">
        <v>42</v>
      </c>
      <c r="C40" s="24" t="s">
        <v>34</v>
      </c>
      <c r="D40" s="22"/>
      <c r="E40" s="113">
        <v>27000</v>
      </c>
      <c r="F40" s="113"/>
      <c r="G40" s="25">
        <f t="shared" si="1"/>
        <v>27000</v>
      </c>
      <c r="H40" s="25">
        <v>27000</v>
      </c>
      <c r="I40" s="25"/>
    </row>
    <row r="41" spans="1:9" s="30" customFormat="1" ht="12.75">
      <c r="A41" s="22">
        <v>10</v>
      </c>
      <c r="B41" s="23" t="s">
        <v>43</v>
      </c>
      <c r="C41" s="24" t="s">
        <v>34</v>
      </c>
      <c r="D41" s="22"/>
      <c r="E41" s="113">
        <v>5000</v>
      </c>
      <c r="F41" s="113"/>
      <c r="G41" s="25">
        <f t="shared" si="1"/>
        <v>5000</v>
      </c>
      <c r="H41" s="25">
        <v>5000</v>
      </c>
      <c r="I41" s="25"/>
    </row>
    <row r="42" spans="1:9" s="30" customFormat="1" ht="12.75">
      <c r="A42" s="22">
        <v>11</v>
      </c>
      <c r="B42" s="31" t="s">
        <v>44</v>
      </c>
      <c r="C42" s="24" t="s">
        <v>34</v>
      </c>
      <c r="D42" s="22"/>
      <c r="E42" s="113">
        <v>314000</v>
      </c>
      <c r="F42" s="113"/>
      <c r="G42" s="25">
        <f t="shared" si="1"/>
        <v>314000</v>
      </c>
      <c r="H42" s="25">
        <v>314000</v>
      </c>
      <c r="I42" s="25"/>
    </row>
    <row r="43" spans="1:9" s="30" customFormat="1" ht="12.75">
      <c r="A43" s="22">
        <v>12</v>
      </c>
      <c r="B43" s="32" t="s">
        <v>45</v>
      </c>
      <c r="C43" s="24" t="s">
        <v>34</v>
      </c>
      <c r="D43" s="22"/>
      <c r="E43" s="113">
        <v>42000</v>
      </c>
      <c r="F43" s="113"/>
      <c r="G43" s="25">
        <f t="shared" si="1"/>
        <v>42000</v>
      </c>
      <c r="H43" s="25">
        <v>42000</v>
      </c>
      <c r="I43" s="25"/>
    </row>
    <row r="44" spans="1:9" s="30" customFormat="1" ht="12.75">
      <c r="A44" s="22">
        <v>13</v>
      </c>
      <c r="B44" s="32" t="s">
        <v>46</v>
      </c>
      <c r="C44" s="24" t="s">
        <v>34</v>
      </c>
      <c r="D44" s="22"/>
      <c r="E44" s="113">
        <v>10000</v>
      </c>
      <c r="F44" s="113"/>
      <c r="G44" s="25">
        <f t="shared" si="1"/>
        <v>10000</v>
      </c>
      <c r="H44" s="25">
        <v>10000</v>
      </c>
      <c r="I44" s="25"/>
    </row>
    <row r="45" spans="1:9" s="30" customFormat="1" ht="12.75">
      <c r="A45" s="22">
        <v>14</v>
      </c>
      <c r="B45" s="31" t="s">
        <v>47</v>
      </c>
      <c r="C45" s="24" t="s">
        <v>34</v>
      </c>
      <c r="D45" s="22"/>
      <c r="E45" s="113">
        <v>239000</v>
      </c>
      <c r="F45" s="113"/>
      <c r="G45" s="25">
        <f t="shared" si="1"/>
        <v>239000</v>
      </c>
      <c r="H45" s="25">
        <v>239000</v>
      </c>
      <c r="I45" s="25"/>
    </row>
    <row r="46" spans="1:9" s="30" customFormat="1" ht="53.25" customHeight="1">
      <c r="A46" s="22">
        <v>15</v>
      </c>
      <c r="B46" s="128" t="s">
        <v>245</v>
      </c>
      <c r="C46" s="24" t="s">
        <v>34</v>
      </c>
      <c r="D46" s="22"/>
      <c r="E46" s="113">
        <v>140000</v>
      </c>
      <c r="F46" s="113"/>
      <c r="G46" s="25">
        <f t="shared" si="1"/>
        <v>140000</v>
      </c>
      <c r="H46" s="25">
        <v>140000</v>
      </c>
      <c r="I46" s="25"/>
    </row>
    <row r="47" spans="1:9" s="21" customFormat="1" ht="12.75">
      <c r="A47" s="18"/>
      <c r="B47" s="19" t="s">
        <v>48</v>
      </c>
      <c r="C47" s="8"/>
      <c r="D47" s="18"/>
      <c r="E47" s="26">
        <f>SUM(E48:E54)+E65</f>
        <v>66245000</v>
      </c>
      <c r="F47" s="26">
        <f>SUM(F48:F54)+F65</f>
        <v>570000</v>
      </c>
      <c r="G47" s="26">
        <f>SUM(G48:G54)+G65</f>
        <v>66815000</v>
      </c>
      <c r="H47" s="26">
        <f>SUM(H48:H54)+H65</f>
        <v>66815000</v>
      </c>
      <c r="I47" s="26">
        <f>SUM(I48:I54)+I65</f>
        <v>0</v>
      </c>
    </row>
    <row r="48" spans="1:9" ht="38.25">
      <c r="A48" s="22">
        <v>1</v>
      </c>
      <c r="B48" s="31" t="s">
        <v>49</v>
      </c>
      <c r="C48" s="33" t="s">
        <v>50</v>
      </c>
      <c r="D48" s="31" t="s">
        <v>51</v>
      </c>
      <c r="E48" s="115">
        <v>51000</v>
      </c>
      <c r="F48" s="115"/>
      <c r="G48" s="25">
        <f aca="true" t="shared" si="2" ref="G48:G53">F48+E48</f>
        <v>51000</v>
      </c>
      <c r="H48" s="25">
        <v>51000</v>
      </c>
      <c r="I48" s="26"/>
    </row>
    <row r="49" spans="1:9" ht="25.5">
      <c r="A49" s="22">
        <v>2</v>
      </c>
      <c r="B49" s="31" t="s">
        <v>52</v>
      </c>
      <c r="C49" s="33" t="s">
        <v>53</v>
      </c>
      <c r="D49" s="31" t="s">
        <v>54</v>
      </c>
      <c r="E49" s="115">
        <v>500000</v>
      </c>
      <c r="F49" s="115"/>
      <c r="G49" s="25">
        <f t="shared" si="2"/>
        <v>500000</v>
      </c>
      <c r="H49" s="25">
        <v>500000</v>
      </c>
      <c r="I49" s="26"/>
    </row>
    <row r="50" spans="1:9" ht="25.5">
      <c r="A50" s="22">
        <v>3</v>
      </c>
      <c r="B50" s="31" t="s">
        <v>55</v>
      </c>
      <c r="C50" s="33" t="s">
        <v>53</v>
      </c>
      <c r="D50" s="31" t="s">
        <v>54</v>
      </c>
      <c r="E50" s="115">
        <v>80000</v>
      </c>
      <c r="F50" s="115"/>
      <c r="G50" s="25">
        <f t="shared" si="2"/>
        <v>80000</v>
      </c>
      <c r="H50" s="25">
        <v>80000</v>
      </c>
      <c r="I50" s="26"/>
    </row>
    <row r="51" spans="1:9" ht="25.5">
      <c r="A51" s="22">
        <v>4</v>
      </c>
      <c r="B51" s="31" t="s">
        <v>56</v>
      </c>
      <c r="C51" s="33" t="s">
        <v>57</v>
      </c>
      <c r="D51" s="31" t="s">
        <v>58</v>
      </c>
      <c r="E51" s="115">
        <v>11197000</v>
      </c>
      <c r="F51" s="115"/>
      <c r="G51" s="25">
        <f t="shared" si="2"/>
        <v>11197000</v>
      </c>
      <c r="H51" s="25">
        <v>11197000</v>
      </c>
      <c r="I51" s="26"/>
    </row>
    <row r="52" spans="1:9" ht="25.5">
      <c r="A52" s="22">
        <v>5</v>
      </c>
      <c r="B52" s="31" t="s">
        <v>59</v>
      </c>
      <c r="C52" s="33" t="s">
        <v>53</v>
      </c>
      <c r="D52" s="31"/>
      <c r="E52" s="115">
        <v>55000</v>
      </c>
      <c r="F52" s="115"/>
      <c r="G52" s="25">
        <f t="shared" si="2"/>
        <v>55000</v>
      </c>
      <c r="H52" s="25">
        <v>55000</v>
      </c>
      <c r="I52" s="26"/>
    </row>
    <row r="53" spans="1:9" ht="38.25">
      <c r="A53" s="22">
        <v>6</v>
      </c>
      <c r="B53" s="128" t="s">
        <v>217</v>
      </c>
      <c r="C53" s="129" t="s">
        <v>53</v>
      </c>
      <c r="D53" s="128"/>
      <c r="E53" s="124">
        <v>263000</v>
      </c>
      <c r="F53" s="124"/>
      <c r="G53" s="25">
        <f t="shared" si="2"/>
        <v>263000</v>
      </c>
      <c r="H53" s="25">
        <v>263000</v>
      </c>
      <c r="I53" s="26"/>
    </row>
    <row r="54" spans="1:9" ht="25.5">
      <c r="A54" s="34">
        <v>7</v>
      </c>
      <c r="B54" s="35" t="s">
        <v>60</v>
      </c>
      <c r="C54" s="18"/>
      <c r="D54" s="36"/>
      <c r="E54" s="37">
        <f>SUM(E55:E64)</f>
        <v>1549000</v>
      </c>
      <c r="F54" s="37">
        <f>SUM(F55:F64)</f>
        <v>0</v>
      </c>
      <c r="G54" s="37">
        <f>SUM(G55:G64)</f>
        <v>1549000</v>
      </c>
      <c r="H54" s="37">
        <f>SUM(H55:H64)</f>
        <v>1549000</v>
      </c>
      <c r="I54" s="37">
        <f>SUM(I55:I64)</f>
        <v>0</v>
      </c>
    </row>
    <row r="55" spans="1:9" ht="12.75">
      <c r="A55" s="38" t="s">
        <v>218</v>
      </c>
      <c r="B55" s="31" t="s">
        <v>61</v>
      </c>
      <c r="C55" s="24" t="s">
        <v>53</v>
      </c>
      <c r="D55" s="39"/>
      <c r="E55" s="25">
        <v>380000</v>
      </c>
      <c r="F55" s="25"/>
      <c r="G55" s="25">
        <f>E55+F55</f>
        <v>380000</v>
      </c>
      <c r="H55" s="25">
        <v>380000</v>
      </c>
      <c r="I55" s="40"/>
    </row>
    <row r="56" spans="1:9" ht="12.75" customHeight="1">
      <c r="A56" s="38" t="s">
        <v>219</v>
      </c>
      <c r="B56" s="31" t="s">
        <v>62</v>
      </c>
      <c r="C56" s="24" t="s">
        <v>53</v>
      </c>
      <c r="D56" s="39"/>
      <c r="E56" s="25">
        <v>1000000</v>
      </c>
      <c r="F56" s="25"/>
      <c r="G56" s="25">
        <f aca="true" t="shared" si="3" ref="G56:G65">E56+F56</f>
        <v>1000000</v>
      </c>
      <c r="H56" s="25">
        <v>1000000</v>
      </c>
      <c r="I56" s="40"/>
    </row>
    <row r="57" spans="1:9" ht="12.75" customHeight="1">
      <c r="A57" s="38" t="s">
        <v>220</v>
      </c>
      <c r="B57" s="31" t="s">
        <v>242</v>
      </c>
      <c r="C57" s="24" t="s">
        <v>53</v>
      </c>
      <c r="D57" s="39"/>
      <c r="E57" s="25">
        <v>80000</v>
      </c>
      <c r="F57" s="25"/>
      <c r="G57" s="25">
        <f t="shared" si="3"/>
        <v>80000</v>
      </c>
      <c r="H57" s="25">
        <v>80000</v>
      </c>
      <c r="I57" s="40"/>
    </row>
    <row r="58" spans="1:9" ht="12.75" customHeight="1">
      <c r="A58" s="38" t="s">
        <v>221</v>
      </c>
      <c r="B58" s="31" t="s">
        <v>243</v>
      </c>
      <c r="C58" s="24" t="s">
        <v>53</v>
      </c>
      <c r="D58" s="39"/>
      <c r="E58" s="25">
        <v>36000</v>
      </c>
      <c r="F58" s="25"/>
      <c r="G58" s="25">
        <f t="shared" si="3"/>
        <v>36000</v>
      </c>
      <c r="H58" s="25">
        <v>36000</v>
      </c>
      <c r="I58" s="40"/>
    </row>
    <row r="59" spans="1:9" ht="12.75" customHeight="1">
      <c r="A59" s="38" t="s">
        <v>222</v>
      </c>
      <c r="B59" s="31" t="s">
        <v>63</v>
      </c>
      <c r="C59" s="24" t="s">
        <v>53</v>
      </c>
      <c r="D59" s="39"/>
      <c r="E59" s="25">
        <v>7000</v>
      </c>
      <c r="F59" s="25"/>
      <c r="G59" s="25">
        <f t="shared" si="3"/>
        <v>7000</v>
      </c>
      <c r="H59" s="25">
        <v>7000</v>
      </c>
      <c r="I59" s="40"/>
    </row>
    <row r="60" spans="1:9" ht="12.75" customHeight="1">
      <c r="A60" s="38" t="s">
        <v>223</v>
      </c>
      <c r="B60" s="31" t="s">
        <v>194</v>
      </c>
      <c r="C60" s="24" t="s">
        <v>53</v>
      </c>
      <c r="D60" s="39"/>
      <c r="E60" s="25">
        <v>12000</v>
      </c>
      <c r="F60" s="25"/>
      <c r="G60" s="25">
        <f t="shared" si="3"/>
        <v>12000</v>
      </c>
      <c r="H60" s="25">
        <v>12000</v>
      </c>
      <c r="I60" s="40"/>
    </row>
    <row r="61" spans="1:9" ht="12.75" customHeight="1">
      <c r="A61" s="38" t="s">
        <v>224</v>
      </c>
      <c r="B61" s="31" t="s">
        <v>64</v>
      </c>
      <c r="C61" s="24" t="s">
        <v>53</v>
      </c>
      <c r="D61" s="39"/>
      <c r="E61" s="25">
        <v>10000</v>
      </c>
      <c r="F61" s="25"/>
      <c r="G61" s="25">
        <f t="shared" si="3"/>
        <v>10000</v>
      </c>
      <c r="H61" s="25">
        <v>10000</v>
      </c>
      <c r="I61" s="40"/>
    </row>
    <row r="62" spans="1:9" ht="12.75" customHeight="1">
      <c r="A62" s="38" t="s">
        <v>225</v>
      </c>
      <c r="B62" s="31" t="s">
        <v>195</v>
      </c>
      <c r="C62" s="24" t="s">
        <v>53</v>
      </c>
      <c r="D62" s="39"/>
      <c r="E62" s="25">
        <v>15000</v>
      </c>
      <c r="F62" s="25"/>
      <c r="G62" s="25">
        <f t="shared" si="3"/>
        <v>15000</v>
      </c>
      <c r="H62" s="25">
        <v>15000</v>
      </c>
      <c r="I62" s="40"/>
    </row>
    <row r="63" spans="1:9" ht="12.75" customHeight="1">
      <c r="A63" s="38" t="s">
        <v>226</v>
      </c>
      <c r="B63" s="31" t="s">
        <v>26</v>
      </c>
      <c r="C63" s="24" t="s">
        <v>53</v>
      </c>
      <c r="D63" s="39"/>
      <c r="E63" s="25">
        <v>5000</v>
      </c>
      <c r="F63" s="25"/>
      <c r="G63" s="25">
        <f t="shared" si="3"/>
        <v>5000</v>
      </c>
      <c r="H63" s="25">
        <v>5000</v>
      </c>
      <c r="I63" s="40"/>
    </row>
    <row r="64" spans="1:9" ht="12.75">
      <c r="A64" s="38" t="s">
        <v>227</v>
      </c>
      <c r="B64" s="31" t="s">
        <v>228</v>
      </c>
      <c r="C64" s="24" t="s">
        <v>53</v>
      </c>
      <c r="D64" s="39"/>
      <c r="E64" s="25">
        <v>4000</v>
      </c>
      <c r="F64" s="25"/>
      <c r="G64" s="25">
        <f t="shared" si="3"/>
        <v>4000</v>
      </c>
      <c r="H64" s="25">
        <v>4000</v>
      </c>
      <c r="I64" s="40"/>
    </row>
    <row r="65" spans="1:9" s="43" customFormat="1" ht="12.75" customHeight="1">
      <c r="A65" s="41">
        <v>7</v>
      </c>
      <c r="B65" s="42" t="s">
        <v>65</v>
      </c>
      <c r="C65" s="8">
        <v>84</v>
      </c>
      <c r="D65" s="36"/>
      <c r="E65" s="26">
        <v>52550000</v>
      </c>
      <c r="F65" s="26">
        <v>570000</v>
      </c>
      <c r="G65" s="26">
        <f t="shared" si="3"/>
        <v>53120000</v>
      </c>
      <c r="H65" s="127">
        <f>52050000+500000+570000</f>
        <v>53120000</v>
      </c>
      <c r="I65" s="37"/>
    </row>
    <row r="66" spans="1:9" s="43" customFormat="1" ht="12.75" customHeight="1">
      <c r="A66" s="41"/>
      <c r="B66" s="19" t="s">
        <v>66</v>
      </c>
      <c r="C66" s="8"/>
      <c r="D66" s="36"/>
      <c r="E66" s="26">
        <f>E67+E68+E69</f>
        <v>179000</v>
      </c>
      <c r="F66" s="26">
        <f>F67+F68+F69</f>
        <v>0</v>
      </c>
      <c r="G66" s="26">
        <f>G67+G68+G69</f>
        <v>179000</v>
      </c>
      <c r="H66" s="26">
        <f>H67+H68+H69</f>
        <v>179000</v>
      </c>
      <c r="I66" s="26">
        <f>I67+I68+I69</f>
        <v>0</v>
      </c>
    </row>
    <row r="67" spans="1:9" s="43" customFormat="1" ht="12.75" customHeight="1">
      <c r="A67" s="34">
        <v>1</v>
      </c>
      <c r="B67" s="23" t="s">
        <v>67</v>
      </c>
      <c r="C67" s="24" t="s">
        <v>68</v>
      </c>
      <c r="D67" s="39"/>
      <c r="E67" s="25">
        <v>85000</v>
      </c>
      <c r="F67" s="25"/>
      <c r="G67" s="25">
        <f>E67+F67</f>
        <v>85000</v>
      </c>
      <c r="H67" s="40">
        <v>85000</v>
      </c>
      <c r="I67" s="40"/>
    </row>
    <row r="68" spans="1:9" s="43" customFormat="1" ht="12.75" customHeight="1">
      <c r="A68" s="34">
        <v>2</v>
      </c>
      <c r="B68" s="23" t="s">
        <v>69</v>
      </c>
      <c r="C68" s="24" t="s">
        <v>68</v>
      </c>
      <c r="D68" s="39"/>
      <c r="E68" s="25">
        <v>50000</v>
      </c>
      <c r="F68" s="25"/>
      <c r="G68" s="25">
        <f>E68+F68</f>
        <v>50000</v>
      </c>
      <c r="H68" s="40">
        <v>50000</v>
      </c>
      <c r="I68" s="40"/>
    </row>
    <row r="69" spans="1:9" s="43" customFormat="1" ht="12.75" customHeight="1">
      <c r="A69" s="34">
        <v>3</v>
      </c>
      <c r="B69" s="23" t="s">
        <v>213</v>
      </c>
      <c r="C69" s="24" t="s">
        <v>68</v>
      </c>
      <c r="D69" s="39"/>
      <c r="E69" s="25">
        <v>44000</v>
      </c>
      <c r="F69" s="25"/>
      <c r="G69" s="25">
        <f>E69+F69</f>
        <v>44000</v>
      </c>
      <c r="H69" s="40">
        <v>44000</v>
      </c>
      <c r="I69" s="40"/>
    </row>
    <row r="70" spans="1:9" s="43" customFormat="1" ht="12.75" customHeight="1">
      <c r="A70" s="44"/>
      <c r="B70" s="44" t="s">
        <v>248</v>
      </c>
      <c r="C70" s="44"/>
      <c r="D70" s="44"/>
      <c r="E70" s="45">
        <f>E71</f>
        <v>40000</v>
      </c>
      <c r="F70" s="45">
        <f>F71</f>
        <v>0</v>
      </c>
      <c r="G70" s="45">
        <f>G71</f>
        <v>40000</v>
      </c>
      <c r="H70" s="45">
        <f>H71</f>
        <v>40000</v>
      </c>
      <c r="I70" s="45">
        <f>I71</f>
        <v>0</v>
      </c>
    </row>
    <row r="71" spans="1:9" s="43" customFormat="1" ht="12.75" customHeight="1">
      <c r="A71" s="34">
        <v>1</v>
      </c>
      <c r="B71" s="23" t="s">
        <v>247</v>
      </c>
      <c r="C71" s="48" t="s">
        <v>73</v>
      </c>
      <c r="D71" s="39"/>
      <c r="E71" s="25">
        <v>40000</v>
      </c>
      <c r="F71" s="25"/>
      <c r="G71" s="25">
        <f>F71+E71</f>
        <v>40000</v>
      </c>
      <c r="H71" s="40">
        <v>40000</v>
      </c>
      <c r="I71" s="40"/>
    </row>
    <row r="72" spans="1:9" ht="25.5">
      <c r="A72" s="44"/>
      <c r="B72" s="44" t="s">
        <v>70</v>
      </c>
      <c r="C72" s="44"/>
      <c r="D72" s="44"/>
      <c r="E72" s="116">
        <f>SUM(E73:E73)</f>
        <v>16000</v>
      </c>
      <c r="F72" s="116">
        <f>SUM(F73:F73)</f>
        <v>0</v>
      </c>
      <c r="G72" s="116">
        <f>SUM(G73:G73)</f>
        <v>16000</v>
      </c>
      <c r="H72" s="45">
        <f>SUM(H73:H73)</f>
        <v>16000</v>
      </c>
      <c r="I72" s="45">
        <f>SUM(I73:I73)</f>
        <v>0</v>
      </c>
    </row>
    <row r="73" spans="1:9" ht="12.75">
      <c r="A73" s="46" t="s">
        <v>71</v>
      </c>
      <c r="B73" s="47" t="s">
        <v>72</v>
      </c>
      <c r="C73" s="48" t="s">
        <v>73</v>
      </c>
      <c r="D73" s="49"/>
      <c r="E73" s="92">
        <v>16000</v>
      </c>
      <c r="F73" s="92"/>
      <c r="G73" s="25">
        <f>E73+F73</f>
        <v>16000</v>
      </c>
      <c r="H73" s="50">
        <v>16000</v>
      </c>
      <c r="I73" s="50"/>
    </row>
    <row r="74" spans="1:9" ht="25.5">
      <c r="A74" s="46"/>
      <c r="B74" s="125" t="s">
        <v>249</v>
      </c>
      <c r="C74" s="125"/>
      <c r="D74" s="49"/>
      <c r="E74" s="125">
        <f>E75</f>
        <v>0</v>
      </c>
      <c r="F74" s="126">
        <f>F75</f>
        <v>53000</v>
      </c>
      <c r="G74" s="126">
        <f>G75</f>
        <v>53000</v>
      </c>
      <c r="H74" s="126">
        <f>H75</f>
        <v>53000</v>
      </c>
      <c r="I74" s="126">
        <f>I75</f>
        <v>0</v>
      </c>
    </row>
    <row r="75" spans="1:9" ht="12.75">
      <c r="A75" s="46" t="s">
        <v>71</v>
      </c>
      <c r="B75" s="47" t="s">
        <v>250</v>
      </c>
      <c r="C75" s="48" t="s">
        <v>232</v>
      </c>
      <c r="D75" s="49"/>
      <c r="E75" s="92"/>
      <c r="F75" s="92">
        <v>53000</v>
      </c>
      <c r="G75" s="25">
        <f>F75+E75</f>
        <v>53000</v>
      </c>
      <c r="H75" s="50">
        <v>53000</v>
      </c>
      <c r="I75" s="50"/>
    </row>
    <row r="76" spans="1:9" ht="25.5">
      <c r="A76" s="125"/>
      <c r="B76" s="125" t="s">
        <v>230</v>
      </c>
      <c r="C76" s="125"/>
      <c r="D76" s="125"/>
      <c r="E76" s="126">
        <f>E77</f>
        <v>49000</v>
      </c>
      <c r="F76" s="126">
        <f>F77</f>
        <v>0</v>
      </c>
      <c r="G76" s="126">
        <f>G77</f>
        <v>49000</v>
      </c>
      <c r="H76" s="126">
        <f>H77</f>
        <v>49000</v>
      </c>
      <c r="I76" s="126">
        <f>I77</f>
        <v>0</v>
      </c>
    </row>
    <row r="77" spans="1:9" ht="12.75">
      <c r="A77" s="46" t="s">
        <v>71</v>
      </c>
      <c r="B77" s="47" t="s">
        <v>231</v>
      </c>
      <c r="C77" s="48" t="s">
        <v>232</v>
      </c>
      <c r="D77" s="49"/>
      <c r="E77" s="92">
        <v>49000</v>
      </c>
      <c r="F77" s="92"/>
      <c r="G77" s="25">
        <f>E77+F77</f>
        <v>49000</v>
      </c>
      <c r="H77" s="50">
        <v>49000</v>
      </c>
      <c r="I77" s="50"/>
    </row>
    <row r="78" spans="1:9" ht="12.75">
      <c r="A78" s="51"/>
      <c r="B78" s="44" t="s">
        <v>74</v>
      </c>
      <c r="C78" s="52"/>
      <c r="D78" s="53"/>
      <c r="E78" s="17">
        <f>E79+E116</f>
        <v>24840000</v>
      </c>
      <c r="F78" s="17">
        <f>F79+F116</f>
        <v>0</v>
      </c>
      <c r="G78" s="17">
        <f>G79+G116</f>
        <v>24840000</v>
      </c>
      <c r="H78" s="17">
        <f>H79+H116</f>
        <v>14197000</v>
      </c>
      <c r="I78" s="17">
        <f>I79+I116</f>
        <v>10643000</v>
      </c>
    </row>
    <row r="79" spans="1:9" ht="12.75">
      <c r="A79" s="54"/>
      <c r="B79" s="55" t="s">
        <v>75</v>
      </c>
      <c r="C79" s="56">
        <v>66</v>
      </c>
      <c r="D79" s="57"/>
      <c r="E79" s="58">
        <f>SUM(E80:E115)</f>
        <v>19970000</v>
      </c>
      <c r="F79" s="58">
        <f>SUM(F80:F115)</f>
        <v>0</v>
      </c>
      <c r="G79" s="58">
        <f>SUM(G80:G115)</f>
        <v>19970000</v>
      </c>
      <c r="H79" s="58">
        <f>SUM(H80:H115)</f>
        <v>9808000</v>
      </c>
      <c r="I79" s="58">
        <f>SUM(I80:I115)</f>
        <v>10162000</v>
      </c>
    </row>
    <row r="80" spans="1:9" ht="25.5">
      <c r="A80" s="49">
        <v>1</v>
      </c>
      <c r="B80" s="47" t="s">
        <v>76</v>
      </c>
      <c r="C80" s="59" t="s">
        <v>77</v>
      </c>
      <c r="D80" s="60"/>
      <c r="E80" s="61">
        <v>11460000</v>
      </c>
      <c r="F80" s="111"/>
      <c r="G80" s="25">
        <f>F80+E80</f>
        <v>11460000</v>
      </c>
      <c r="H80" s="61">
        <v>1595000</v>
      </c>
      <c r="I80" s="62">
        <v>9865000</v>
      </c>
    </row>
    <row r="81" spans="1:9" ht="25.5">
      <c r="A81" s="49">
        <v>2</v>
      </c>
      <c r="B81" s="47" t="s">
        <v>78</v>
      </c>
      <c r="C81" s="59" t="s">
        <v>77</v>
      </c>
      <c r="D81" s="60"/>
      <c r="E81" s="61">
        <v>1474000</v>
      </c>
      <c r="F81" s="111"/>
      <c r="G81" s="25">
        <f aca="true" t="shared" si="4" ref="G81:G115">F81+E81</f>
        <v>1474000</v>
      </c>
      <c r="H81" s="61">
        <v>1474000</v>
      </c>
      <c r="I81" s="62"/>
    </row>
    <row r="82" spans="1:9" ht="25.5">
      <c r="A82" s="49">
        <v>3</v>
      </c>
      <c r="B82" s="47" t="s">
        <v>79</v>
      </c>
      <c r="C82" s="59" t="s">
        <v>77</v>
      </c>
      <c r="D82" s="60"/>
      <c r="E82" s="61">
        <v>1826000</v>
      </c>
      <c r="F82" s="111"/>
      <c r="G82" s="25">
        <f t="shared" si="4"/>
        <v>1826000</v>
      </c>
      <c r="H82" s="61">
        <v>1826000</v>
      </c>
      <c r="I82" s="62"/>
    </row>
    <row r="83" spans="1:9" ht="12.75">
      <c r="A83" s="49">
        <v>4</v>
      </c>
      <c r="B83" s="47" t="s">
        <v>80</v>
      </c>
      <c r="C83" s="59" t="s">
        <v>77</v>
      </c>
      <c r="D83" s="60"/>
      <c r="E83" s="61">
        <v>542000</v>
      </c>
      <c r="F83" s="111"/>
      <c r="G83" s="25">
        <f t="shared" si="4"/>
        <v>542000</v>
      </c>
      <c r="H83" s="61">
        <v>542000</v>
      </c>
      <c r="I83" s="62"/>
    </row>
    <row r="84" spans="1:9" ht="25.5">
      <c r="A84" s="49">
        <v>5</v>
      </c>
      <c r="B84" s="47" t="s">
        <v>81</v>
      </c>
      <c r="C84" s="59" t="s">
        <v>77</v>
      </c>
      <c r="D84" s="60"/>
      <c r="E84" s="61">
        <v>160000</v>
      </c>
      <c r="F84" s="61"/>
      <c r="G84" s="25">
        <f t="shared" si="4"/>
        <v>160000</v>
      </c>
      <c r="H84" s="61">
        <v>70000</v>
      </c>
      <c r="I84" s="62">
        <v>90000</v>
      </c>
    </row>
    <row r="85" spans="1:9" ht="40.5" customHeight="1">
      <c r="A85" s="49">
        <v>6</v>
      </c>
      <c r="B85" s="47" t="s">
        <v>233</v>
      </c>
      <c r="C85" s="59" t="s">
        <v>77</v>
      </c>
      <c r="D85" s="60"/>
      <c r="E85" s="61">
        <v>50000</v>
      </c>
      <c r="F85" s="111"/>
      <c r="G85" s="25">
        <f t="shared" si="4"/>
        <v>50000</v>
      </c>
      <c r="H85" s="61">
        <v>5000</v>
      </c>
      <c r="I85" s="62">
        <v>45000</v>
      </c>
    </row>
    <row r="86" spans="1:9" ht="12.75">
      <c r="A86" s="49">
        <v>7</v>
      </c>
      <c r="B86" s="47" t="s">
        <v>82</v>
      </c>
      <c r="C86" s="59" t="s">
        <v>77</v>
      </c>
      <c r="D86" s="60"/>
      <c r="E86" s="61">
        <v>100000</v>
      </c>
      <c r="F86" s="111"/>
      <c r="G86" s="25">
        <f t="shared" si="4"/>
        <v>100000</v>
      </c>
      <c r="H86" s="61">
        <v>100000</v>
      </c>
      <c r="I86" s="62"/>
    </row>
    <row r="87" spans="1:9" ht="12.75">
      <c r="A87" s="49">
        <v>8</v>
      </c>
      <c r="B87" s="47" t="s">
        <v>83</v>
      </c>
      <c r="C87" s="59" t="s">
        <v>77</v>
      </c>
      <c r="D87" s="60"/>
      <c r="E87" s="61">
        <v>32000</v>
      </c>
      <c r="F87" s="61"/>
      <c r="G87" s="25">
        <f t="shared" si="4"/>
        <v>32000</v>
      </c>
      <c r="H87" s="61">
        <v>32000</v>
      </c>
      <c r="I87" s="62"/>
    </row>
    <row r="88" spans="1:9" ht="12.75">
      <c r="A88" s="49">
        <v>9</v>
      </c>
      <c r="B88" s="47" t="s">
        <v>84</v>
      </c>
      <c r="C88" s="59" t="s">
        <v>77</v>
      </c>
      <c r="D88" s="60"/>
      <c r="E88" s="61">
        <v>200000</v>
      </c>
      <c r="F88" s="111"/>
      <c r="G88" s="25">
        <f t="shared" si="4"/>
        <v>200000</v>
      </c>
      <c r="H88" s="61">
        <v>200000</v>
      </c>
      <c r="I88" s="62"/>
    </row>
    <row r="89" spans="1:9" ht="12.75">
      <c r="A89" s="49">
        <v>10</v>
      </c>
      <c r="B89" s="47" t="s">
        <v>85</v>
      </c>
      <c r="C89" s="59" t="s">
        <v>77</v>
      </c>
      <c r="D89" s="60"/>
      <c r="E89" s="61">
        <v>150000</v>
      </c>
      <c r="F89" s="61"/>
      <c r="G89" s="25">
        <f t="shared" si="4"/>
        <v>150000</v>
      </c>
      <c r="H89" s="61"/>
      <c r="I89" s="62">
        <v>150000</v>
      </c>
    </row>
    <row r="90" spans="1:9" ht="25.5">
      <c r="A90" s="49">
        <v>11</v>
      </c>
      <c r="B90" s="47" t="s">
        <v>86</v>
      </c>
      <c r="C90" s="59" t="s">
        <v>77</v>
      </c>
      <c r="D90" s="60"/>
      <c r="E90" s="61">
        <v>350000</v>
      </c>
      <c r="F90" s="111"/>
      <c r="G90" s="25">
        <f t="shared" si="4"/>
        <v>350000</v>
      </c>
      <c r="H90" s="61">
        <v>350000</v>
      </c>
      <c r="I90" s="62">
        <v>0</v>
      </c>
    </row>
    <row r="91" spans="1:9" ht="12.75">
      <c r="A91" s="49">
        <v>12</v>
      </c>
      <c r="B91" s="47" t="s">
        <v>87</v>
      </c>
      <c r="C91" s="59" t="s">
        <v>77</v>
      </c>
      <c r="D91" s="60"/>
      <c r="E91" s="61">
        <v>13000</v>
      </c>
      <c r="F91" s="111"/>
      <c r="G91" s="25">
        <f t="shared" si="4"/>
        <v>13000</v>
      </c>
      <c r="H91" s="61">
        <v>13000</v>
      </c>
      <c r="I91" s="62"/>
    </row>
    <row r="92" spans="1:9" ht="12.75">
      <c r="A92" s="49">
        <v>13</v>
      </c>
      <c r="B92" s="47" t="s">
        <v>88</v>
      </c>
      <c r="C92" s="59" t="s">
        <v>77</v>
      </c>
      <c r="D92" s="60"/>
      <c r="E92" s="61">
        <v>7000</v>
      </c>
      <c r="F92" s="111"/>
      <c r="G92" s="25">
        <f t="shared" si="4"/>
        <v>7000</v>
      </c>
      <c r="H92" s="61">
        <v>7000</v>
      </c>
      <c r="I92" s="62"/>
    </row>
    <row r="93" spans="1:9" ht="12.75">
      <c r="A93" s="49">
        <v>14</v>
      </c>
      <c r="B93" s="47" t="s">
        <v>89</v>
      </c>
      <c r="C93" s="59" t="s">
        <v>77</v>
      </c>
      <c r="D93" s="60"/>
      <c r="E93" s="61">
        <v>250000</v>
      </c>
      <c r="F93" s="111"/>
      <c r="G93" s="25">
        <f t="shared" si="4"/>
        <v>250000</v>
      </c>
      <c r="H93" s="61">
        <v>250000</v>
      </c>
      <c r="I93" s="62"/>
    </row>
    <row r="94" spans="1:9" ht="25.5">
      <c r="A94" s="49">
        <v>15</v>
      </c>
      <c r="B94" s="47" t="s">
        <v>90</v>
      </c>
      <c r="C94" s="59" t="s">
        <v>77</v>
      </c>
      <c r="D94" s="60"/>
      <c r="E94" s="61">
        <v>75000</v>
      </c>
      <c r="F94" s="111"/>
      <c r="G94" s="25">
        <f t="shared" si="4"/>
        <v>75000</v>
      </c>
      <c r="H94" s="61">
        <v>75000</v>
      </c>
      <c r="I94" s="62"/>
    </row>
    <row r="95" spans="1:9" ht="25.5">
      <c r="A95" s="49">
        <v>16</v>
      </c>
      <c r="B95" s="47" t="s">
        <v>91</v>
      </c>
      <c r="C95" s="59" t="s">
        <v>77</v>
      </c>
      <c r="D95" s="60"/>
      <c r="E95" s="61">
        <v>280000</v>
      </c>
      <c r="F95" s="111"/>
      <c r="G95" s="25">
        <f t="shared" si="4"/>
        <v>280000</v>
      </c>
      <c r="H95" s="61">
        <v>280000</v>
      </c>
      <c r="I95" s="62"/>
    </row>
    <row r="96" spans="1:9" ht="25.5">
      <c r="A96" s="49">
        <v>17</v>
      </c>
      <c r="B96" s="47" t="s">
        <v>196</v>
      </c>
      <c r="C96" s="59" t="s">
        <v>77</v>
      </c>
      <c r="D96" s="60"/>
      <c r="E96" s="61">
        <v>100000</v>
      </c>
      <c r="F96" s="61"/>
      <c r="G96" s="25">
        <f t="shared" si="4"/>
        <v>100000</v>
      </c>
      <c r="H96" s="61">
        <v>100000</v>
      </c>
      <c r="I96" s="62"/>
    </row>
    <row r="97" spans="1:9" ht="12.75">
      <c r="A97" s="49">
        <v>18</v>
      </c>
      <c r="B97" s="47" t="s">
        <v>197</v>
      </c>
      <c r="C97" s="59" t="s">
        <v>77</v>
      </c>
      <c r="D97" s="60"/>
      <c r="E97" s="61">
        <v>32500</v>
      </c>
      <c r="F97" s="61"/>
      <c r="G97" s="25">
        <f t="shared" si="4"/>
        <v>32500</v>
      </c>
      <c r="H97" s="61">
        <v>32500</v>
      </c>
      <c r="I97" s="62"/>
    </row>
    <row r="98" spans="1:9" ht="12.75">
      <c r="A98" s="49">
        <v>19</v>
      </c>
      <c r="B98" s="47" t="s">
        <v>211</v>
      </c>
      <c r="C98" s="59" t="s">
        <v>77</v>
      </c>
      <c r="D98" s="60"/>
      <c r="E98" s="61">
        <v>30000</v>
      </c>
      <c r="F98" s="61"/>
      <c r="G98" s="25">
        <f t="shared" si="4"/>
        <v>30000</v>
      </c>
      <c r="H98" s="61">
        <v>30000</v>
      </c>
      <c r="I98" s="62"/>
    </row>
    <row r="99" spans="1:9" ht="25.5">
      <c r="A99" s="49">
        <v>20</v>
      </c>
      <c r="B99" s="47" t="s">
        <v>198</v>
      </c>
      <c r="C99" s="59" t="s">
        <v>77</v>
      </c>
      <c r="D99" s="60"/>
      <c r="E99" s="61">
        <v>50000</v>
      </c>
      <c r="F99" s="61"/>
      <c r="G99" s="25">
        <f t="shared" si="4"/>
        <v>50000</v>
      </c>
      <c r="H99" s="61">
        <v>50000</v>
      </c>
      <c r="I99" s="62"/>
    </row>
    <row r="100" spans="1:9" ht="25.5">
      <c r="A100" s="49">
        <v>21</v>
      </c>
      <c r="B100" s="47" t="s">
        <v>199</v>
      </c>
      <c r="C100" s="59" t="s">
        <v>77</v>
      </c>
      <c r="D100" s="60"/>
      <c r="E100" s="61">
        <v>11000</v>
      </c>
      <c r="F100" s="61"/>
      <c r="G100" s="25">
        <f t="shared" si="4"/>
        <v>11000</v>
      </c>
      <c r="H100" s="61">
        <v>11000</v>
      </c>
      <c r="I100" s="62"/>
    </row>
    <row r="101" spans="1:9" ht="12.75">
      <c r="A101" s="49">
        <v>22</v>
      </c>
      <c r="B101" s="47" t="s">
        <v>200</v>
      </c>
      <c r="C101" s="59" t="s">
        <v>77</v>
      </c>
      <c r="D101" s="60"/>
      <c r="E101" s="61">
        <v>10000</v>
      </c>
      <c r="F101" s="61"/>
      <c r="G101" s="25">
        <f t="shared" si="4"/>
        <v>10000</v>
      </c>
      <c r="H101" s="61">
        <v>10000</v>
      </c>
      <c r="I101" s="62"/>
    </row>
    <row r="102" spans="1:9" ht="12.75">
      <c r="A102" s="49">
        <v>23</v>
      </c>
      <c r="B102" s="47" t="s">
        <v>201</v>
      </c>
      <c r="C102" s="59" t="s">
        <v>77</v>
      </c>
      <c r="D102" s="60"/>
      <c r="E102" s="61">
        <v>105000</v>
      </c>
      <c r="F102" s="61"/>
      <c r="G102" s="25">
        <f t="shared" si="4"/>
        <v>105000</v>
      </c>
      <c r="H102" s="61">
        <v>105000</v>
      </c>
      <c r="I102" s="62"/>
    </row>
    <row r="103" spans="1:9" ht="12.75">
      <c r="A103" s="49">
        <v>24</v>
      </c>
      <c r="B103" s="47" t="s">
        <v>202</v>
      </c>
      <c r="C103" s="59" t="s">
        <v>77</v>
      </c>
      <c r="D103" s="60"/>
      <c r="E103" s="61">
        <v>50000</v>
      </c>
      <c r="F103" s="61"/>
      <c r="G103" s="25">
        <f t="shared" si="4"/>
        <v>50000</v>
      </c>
      <c r="H103" s="61">
        <v>50000</v>
      </c>
      <c r="I103" s="62"/>
    </row>
    <row r="104" spans="1:9" ht="12.75">
      <c r="A104" s="49">
        <v>25</v>
      </c>
      <c r="B104" s="47" t="s">
        <v>203</v>
      </c>
      <c r="C104" s="59" t="s">
        <v>77</v>
      </c>
      <c r="D104" s="60"/>
      <c r="E104" s="61">
        <v>15000</v>
      </c>
      <c r="F104" s="61"/>
      <c r="G104" s="25">
        <f t="shared" si="4"/>
        <v>15000</v>
      </c>
      <c r="H104" s="61">
        <v>15000</v>
      </c>
      <c r="I104" s="62"/>
    </row>
    <row r="105" spans="1:9" ht="12.75">
      <c r="A105" s="49">
        <v>26</v>
      </c>
      <c r="B105" s="47" t="s">
        <v>204</v>
      </c>
      <c r="C105" s="59" t="s">
        <v>77</v>
      </c>
      <c r="D105" s="60"/>
      <c r="E105" s="61">
        <v>14000</v>
      </c>
      <c r="F105" s="61"/>
      <c r="G105" s="25">
        <f t="shared" si="4"/>
        <v>14000</v>
      </c>
      <c r="H105" s="61">
        <v>14000</v>
      </c>
      <c r="I105" s="62"/>
    </row>
    <row r="106" spans="1:9" ht="12.75">
      <c r="A106" s="49">
        <v>27</v>
      </c>
      <c r="B106" s="47" t="s">
        <v>205</v>
      </c>
      <c r="C106" s="59" t="s">
        <v>77</v>
      </c>
      <c r="D106" s="60"/>
      <c r="E106" s="61">
        <v>120000</v>
      </c>
      <c r="F106" s="61"/>
      <c r="G106" s="25">
        <f t="shared" si="4"/>
        <v>120000</v>
      </c>
      <c r="H106" s="61">
        <v>120000</v>
      </c>
      <c r="I106" s="62"/>
    </row>
    <row r="107" spans="1:9" ht="12.75">
      <c r="A107" s="49">
        <v>28</v>
      </c>
      <c r="B107" s="47" t="s">
        <v>206</v>
      </c>
      <c r="C107" s="59" t="s">
        <v>77</v>
      </c>
      <c r="D107" s="60"/>
      <c r="E107" s="61">
        <v>1500000</v>
      </c>
      <c r="F107" s="61"/>
      <c r="G107" s="25">
        <f t="shared" si="4"/>
        <v>1500000</v>
      </c>
      <c r="H107" s="61">
        <v>1500000</v>
      </c>
      <c r="I107" s="62"/>
    </row>
    <row r="108" spans="1:9" ht="12.75">
      <c r="A108" s="49">
        <v>29</v>
      </c>
      <c r="B108" s="47" t="s">
        <v>207</v>
      </c>
      <c r="C108" s="59" t="s">
        <v>77</v>
      </c>
      <c r="D108" s="60"/>
      <c r="E108" s="61">
        <v>50000</v>
      </c>
      <c r="F108" s="61"/>
      <c r="G108" s="25">
        <f t="shared" si="4"/>
        <v>50000</v>
      </c>
      <c r="H108" s="61">
        <v>50000</v>
      </c>
      <c r="I108" s="62"/>
    </row>
    <row r="109" spans="1:9" ht="12.75">
      <c r="A109" s="49">
        <v>30</v>
      </c>
      <c r="B109" s="47" t="s">
        <v>208</v>
      </c>
      <c r="C109" s="59" t="s">
        <v>77</v>
      </c>
      <c r="D109" s="60"/>
      <c r="E109" s="61">
        <v>16000</v>
      </c>
      <c r="F109" s="61"/>
      <c r="G109" s="25">
        <f t="shared" si="4"/>
        <v>16000</v>
      </c>
      <c r="H109" s="61">
        <v>16000</v>
      </c>
      <c r="I109" s="62"/>
    </row>
    <row r="110" spans="1:9" ht="12.75">
      <c r="A110" s="49">
        <v>31</v>
      </c>
      <c r="B110" s="47" t="s">
        <v>241</v>
      </c>
      <c r="C110" s="59" t="s">
        <v>77</v>
      </c>
      <c r="D110" s="60"/>
      <c r="E110" s="61">
        <v>88000</v>
      </c>
      <c r="F110" s="61"/>
      <c r="G110" s="25">
        <f t="shared" si="4"/>
        <v>88000</v>
      </c>
      <c r="H110" s="61">
        <v>88000</v>
      </c>
      <c r="I110" s="62"/>
    </row>
    <row r="111" spans="1:9" ht="12.75">
      <c r="A111" s="49">
        <v>32</v>
      </c>
      <c r="B111" s="47" t="s">
        <v>210</v>
      </c>
      <c r="C111" s="59" t="s">
        <v>77</v>
      </c>
      <c r="D111" s="60"/>
      <c r="E111" s="61">
        <v>420000</v>
      </c>
      <c r="F111" s="61"/>
      <c r="G111" s="25">
        <f t="shared" si="4"/>
        <v>420000</v>
      </c>
      <c r="H111" s="61">
        <v>420000</v>
      </c>
      <c r="I111" s="62"/>
    </row>
    <row r="112" spans="1:9" ht="12.75">
      <c r="A112" s="49">
        <v>33</v>
      </c>
      <c r="B112" s="47" t="s">
        <v>209</v>
      </c>
      <c r="C112" s="59" t="s">
        <v>77</v>
      </c>
      <c r="D112" s="60"/>
      <c r="E112" s="61">
        <v>27500</v>
      </c>
      <c r="F112" s="61"/>
      <c r="G112" s="25">
        <f t="shared" si="4"/>
        <v>27500</v>
      </c>
      <c r="H112" s="61">
        <v>27500</v>
      </c>
      <c r="I112" s="62"/>
    </row>
    <row r="113" spans="1:9" ht="12.75">
      <c r="A113" s="49">
        <v>34</v>
      </c>
      <c r="B113" s="47" t="s">
        <v>216</v>
      </c>
      <c r="C113" s="59" t="s">
        <v>77</v>
      </c>
      <c r="D113" s="60"/>
      <c r="E113" s="61">
        <v>250000</v>
      </c>
      <c r="F113" s="61"/>
      <c r="G113" s="25">
        <f t="shared" si="4"/>
        <v>250000</v>
      </c>
      <c r="H113" s="61">
        <v>250000</v>
      </c>
      <c r="I113" s="62"/>
    </row>
    <row r="114" spans="1:9" ht="12.75">
      <c r="A114" s="49">
        <v>35</v>
      </c>
      <c r="B114" s="47" t="s">
        <v>234</v>
      </c>
      <c r="C114" s="59" t="s">
        <v>77</v>
      </c>
      <c r="D114" s="60"/>
      <c r="E114" s="61">
        <v>12000</v>
      </c>
      <c r="F114" s="61"/>
      <c r="G114" s="25">
        <f t="shared" si="4"/>
        <v>12000</v>
      </c>
      <c r="H114" s="61"/>
      <c r="I114" s="62">
        <v>12000</v>
      </c>
    </row>
    <row r="115" spans="1:9" ht="39" customHeight="1">
      <c r="A115" s="49">
        <v>36</v>
      </c>
      <c r="B115" s="47" t="s">
        <v>240</v>
      </c>
      <c r="C115" s="59" t="s">
        <v>77</v>
      </c>
      <c r="D115" s="60"/>
      <c r="E115" s="61">
        <v>100000</v>
      </c>
      <c r="F115" s="61"/>
      <c r="G115" s="25">
        <f t="shared" si="4"/>
        <v>100000</v>
      </c>
      <c r="H115" s="61">
        <v>100000</v>
      </c>
      <c r="I115" s="62"/>
    </row>
    <row r="116" spans="1:9" ht="12.75">
      <c r="A116" s="63"/>
      <c r="B116" s="64" t="s">
        <v>92</v>
      </c>
      <c r="C116" s="65"/>
      <c r="D116" s="63"/>
      <c r="E116" s="58">
        <f>SUM(E117:E135)</f>
        <v>4870000</v>
      </c>
      <c r="F116" s="58">
        <f>SUM(F117:F135)</f>
        <v>0</v>
      </c>
      <c r="G116" s="58">
        <f>SUM(G117:G135)</f>
        <v>4870000</v>
      </c>
      <c r="H116" s="58">
        <f>SUM(H117:H135)</f>
        <v>4389000</v>
      </c>
      <c r="I116" s="58">
        <f>SUM(I117:I135)</f>
        <v>481000</v>
      </c>
    </row>
    <row r="117" spans="1:9" ht="25.5">
      <c r="A117" s="49">
        <v>1</v>
      </c>
      <c r="B117" s="47" t="s">
        <v>93</v>
      </c>
      <c r="C117" s="59" t="s">
        <v>77</v>
      </c>
      <c r="D117" s="66"/>
      <c r="E117" s="67">
        <v>4151000</v>
      </c>
      <c r="F117" s="67"/>
      <c r="G117" s="25">
        <f>E117+F117</f>
        <v>4151000</v>
      </c>
      <c r="H117" s="67">
        <v>4151000</v>
      </c>
      <c r="I117" s="68"/>
    </row>
    <row r="118" spans="1:9" ht="12.75">
      <c r="A118" s="49">
        <v>2</v>
      </c>
      <c r="B118" s="47" t="s">
        <v>94</v>
      </c>
      <c r="C118" s="59" t="s">
        <v>77</v>
      </c>
      <c r="D118" s="66"/>
      <c r="E118" s="67">
        <v>178000</v>
      </c>
      <c r="F118" s="67"/>
      <c r="G118" s="25">
        <f aca="true" t="shared" si="5" ref="G118:G135">E118+F118</f>
        <v>178000</v>
      </c>
      <c r="H118" s="67">
        <v>178000</v>
      </c>
      <c r="I118" s="68"/>
    </row>
    <row r="119" spans="1:9" ht="25.5">
      <c r="A119" s="49">
        <v>3</v>
      </c>
      <c r="B119" s="47" t="s">
        <v>95</v>
      </c>
      <c r="C119" s="59" t="s">
        <v>77</v>
      </c>
      <c r="D119" s="66"/>
      <c r="E119" s="67">
        <v>60000</v>
      </c>
      <c r="F119" s="67"/>
      <c r="G119" s="25">
        <f t="shared" si="5"/>
        <v>60000</v>
      </c>
      <c r="H119" s="67">
        <v>60000</v>
      </c>
      <c r="I119" s="68"/>
    </row>
    <row r="120" spans="1:9" ht="15">
      <c r="A120" s="49">
        <v>4</v>
      </c>
      <c r="B120" s="47" t="s">
        <v>96</v>
      </c>
      <c r="C120" s="59" t="s">
        <v>77</v>
      </c>
      <c r="D120" s="66"/>
      <c r="E120" s="67">
        <v>45000</v>
      </c>
      <c r="F120" s="67"/>
      <c r="G120" s="25">
        <f t="shared" si="5"/>
        <v>45000</v>
      </c>
      <c r="H120" s="67"/>
      <c r="I120" s="68">
        <v>45000</v>
      </c>
    </row>
    <row r="121" spans="1:9" ht="12.75">
      <c r="A121" s="49">
        <v>5</v>
      </c>
      <c r="B121" s="47" t="s">
        <v>97</v>
      </c>
      <c r="C121" s="59" t="s">
        <v>77</v>
      </c>
      <c r="D121" s="66"/>
      <c r="E121" s="67">
        <v>9000</v>
      </c>
      <c r="F121" s="67"/>
      <c r="G121" s="25">
        <f t="shared" si="5"/>
        <v>9000</v>
      </c>
      <c r="H121" s="67"/>
      <c r="I121" s="68">
        <v>9000</v>
      </c>
    </row>
    <row r="122" spans="1:9" ht="15">
      <c r="A122" s="49">
        <v>6</v>
      </c>
      <c r="B122" s="47" t="s">
        <v>98</v>
      </c>
      <c r="C122" s="59" t="s">
        <v>77</v>
      </c>
      <c r="D122" s="66"/>
      <c r="E122" s="67">
        <v>8000</v>
      </c>
      <c r="F122" s="67"/>
      <c r="G122" s="25">
        <f t="shared" si="5"/>
        <v>8000</v>
      </c>
      <c r="H122" s="67"/>
      <c r="I122" s="68">
        <v>8000</v>
      </c>
    </row>
    <row r="123" spans="1:9" ht="15">
      <c r="A123" s="49">
        <v>7</v>
      </c>
      <c r="B123" s="47" t="s">
        <v>99</v>
      </c>
      <c r="C123" s="59" t="s">
        <v>77</v>
      </c>
      <c r="D123" s="66"/>
      <c r="E123" s="67">
        <v>130000</v>
      </c>
      <c r="F123" s="67"/>
      <c r="G123" s="25">
        <f t="shared" si="5"/>
        <v>130000</v>
      </c>
      <c r="H123" s="67"/>
      <c r="I123" s="68">
        <v>130000</v>
      </c>
    </row>
    <row r="124" spans="1:9" ht="15">
      <c r="A124" s="49">
        <v>8</v>
      </c>
      <c r="B124" s="47" t="s">
        <v>100</v>
      </c>
      <c r="C124" s="59" t="s">
        <v>77</v>
      </c>
      <c r="D124" s="66"/>
      <c r="E124" s="67">
        <v>40000</v>
      </c>
      <c r="F124" s="67"/>
      <c r="G124" s="25">
        <f t="shared" si="5"/>
        <v>40000</v>
      </c>
      <c r="H124" s="67"/>
      <c r="I124" s="68">
        <v>40000</v>
      </c>
    </row>
    <row r="125" spans="1:9" ht="12.75">
      <c r="A125" s="49">
        <v>9</v>
      </c>
      <c r="B125" s="47" t="s">
        <v>101</v>
      </c>
      <c r="C125" s="59" t="s">
        <v>77</v>
      </c>
      <c r="D125" s="66"/>
      <c r="E125" s="67">
        <v>57000</v>
      </c>
      <c r="F125" s="67"/>
      <c r="G125" s="25">
        <f t="shared" si="5"/>
        <v>57000</v>
      </c>
      <c r="H125" s="67"/>
      <c r="I125" s="68">
        <v>57000</v>
      </c>
    </row>
    <row r="126" spans="1:9" ht="12.75">
      <c r="A126" s="49">
        <v>10</v>
      </c>
      <c r="B126" s="47" t="s">
        <v>102</v>
      </c>
      <c r="C126" s="59" t="s">
        <v>77</v>
      </c>
      <c r="D126" s="66"/>
      <c r="E126" s="67">
        <v>10000</v>
      </c>
      <c r="F126" s="67"/>
      <c r="G126" s="25">
        <f t="shared" si="5"/>
        <v>10000</v>
      </c>
      <c r="H126" s="67"/>
      <c r="I126" s="68">
        <v>10000</v>
      </c>
    </row>
    <row r="127" spans="1:9" ht="12.75">
      <c r="A127" s="49">
        <v>11</v>
      </c>
      <c r="B127" s="47" t="s">
        <v>103</v>
      </c>
      <c r="C127" s="59" t="s">
        <v>77</v>
      </c>
      <c r="D127" s="66"/>
      <c r="E127" s="67">
        <v>10000</v>
      </c>
      <c r="F127" s="67"/>
      <c r="G127" s="25">
        <f t="shared" si="5"/>
        <v>10000</v>
      </c>
      <c r="H127" s="67"/>
      <c r="I127" s="68">
        <v>10000</v>
      </c>
    </row>
    <row r="128" spans="1:9" ht="12.75">
      <c r="A128" s="49">
        <v>12</v>
      </c>
      <c r="B128" s="47" t="s">
        <v>104</v>
      </c>
      <c r="C128" s="59" t="s">
        <v>77</v>
      </c>
      <c r="D128" s="66"/>
      <c r="E128" s="67">
        <v>15000</v>
      </c>
      <c r="F128" s="67"/>
      <c r="G128" s="25">
        <f t="shared" si="5"/>
        <v>15000</v>
      </c>
      <c r="H128" s="67"/>
      <c r="I128" s="68">
        <v>15000</v>
      </c>
    </row>
    <row r="129" spans="1:9" ht="12.75">
      <c r="A129" s="49">
        <v>13</v>
      </c>
      <c r="B129" s="47" t="s">
        <v>105</v>
      </c>
      <c r="C129" s="59" t="s">
        <v>77</v>
      </c>
      <c r="D129" s="66"/>
      <c r="E129" s="67">
        <v>10000</v>
      </c>
      <c r="F129" s="67"/>
      <c r="G129" s="25">
        <f t="shared" si="5"/>
        <v>10000</v>
      </c>
      <c r="H129" s="67"/>
      <c r="I129" s="68">
        <v>10000</v>
      </c>
    </row>
    <row r="130" spans="1:9" ht="12.75">
      <c r="A130" s="49">
        <v>14</v>
      </c>
      <c r="B130" s="47" t="s">
        <v>106</v>
      </c>
      <c r="C130" s="59" t="s">
        <v>77</v>
      </c>
      <c r="D130" s="66"/>
      <c r="E130" s="67">
        <v>7000</v>
      </c>
      <c r="F130" s="67"/>
      <c r="G130" s="25">
        <f t="shared" si="5"/>
        <v>7000</v>
      </c>
      <c r="H130" s="67"/>
      <c r="I130" s="68">
        <v>7000</v>
      </c>
    </row>
    <row r="131" spans="1:9" ht="12.75">
      <c r="A131" s="49">
        <v>15</v>
      </c>
      <c r="B131" s="47" t="s">
        <v>107</v>
      </c>
      <c r="C131" s="59" t="s">
        <v>77</v>
      </c>
      <c r="D131" s="66"/>
      <c r="E131" s="67">
        <v>25000</v>
      </c>
      <c r="F131" s="67"/>
      <c r="G131" s="25">
        <f t="shared" si="5"/>
        <v>25000</v>
      </c>
      <c r="H131" s="67"/>
      <c r="I131" s="68">
        <v>25000</v>
      </c>
    </row>
    <row r="132" spans="1:9" ht="12.75">
      <c r="A132" s="49">
        <v>16</v>
      </c>
      <c r="B132" s="47" t="s">
        <v>108</v>
      </c>
      <c r="C132" s="59" t="s">
        <v>77</v>
      </c>
      <c r="D132" s="66"/>
      <c r="E132" s="67">
        <v>15000</v>
      </c>
      <c r="F132" s="67"/>
      <c r="G132" s="25">
        <f t="shared" si="5"/>
        <v>15000</v>
      </c>
      <c r="H132" s="67"/>
      <c r="I132" s="68">
        <v>15000</v>
      </c>
    </row>
    <row r="133" spans="1:9" ht="12.75">
      <c r="A133" s="49">
        <v>17</v>
      </c>
      <c r="B133" s="47" t="s">
        <v>109</v>
      </c>
      <c r="C133" s="59" t="s">
        <v>77</v>
      </c>
      <c r="D133" s="66"/>
      <c r="E133" s="67">
        <v>50000</v>
      </c>
      <c r="F133" s="67"/>
      <c r="G133" s="25">
        <f t="shared" si="5"/>
        <v>50000</v>
      </c>
      <c r="H133" s="67"/>
      <c r="I133" s="68">
        <v>50000</v>
      </c>
    </row>
    <row r="134" spans="1:9" ht="12.75">
      <c r="A134" s="49">
        <v>18</v>
      </c>
      <c r="B134" s="47" t="s">
        <v>193</v>
      </c>
      <c r="C134" s="59" t="s">
        <v>77</v>
      </c>
      <c r="D134" s="66"/>
      <c r="E134" s="67">
        <v>35000</v>
      </c>
      <c r="F134" s="67"/>
      <c r="G134" s="25">
        <f t="shared" si="5"/>
        <v>35000</v>
      </c>
      <c r="H134" s="67"/>
      <c r="I134" s="68">
        <v>35000</v>
      </c>
    </row>
    <row r="135" spans="1:9" ht="12.75">
      <c r="A135" s="49">
        <v>19</v>
      </c>
      <c r="B135" s="47" t="s">
        <v>214</v>
      </c>
      <c r="C135" s="59" t="s">
        <v>77</v>
      </c>
      <c r="D135" s="66"/>
      <c r="E135" s="67">
        <v>15000</v>
      </c>
      <c r="F135" s="67"/>
      <c r="G135" s="25">
        <f t="shared" si="5"/>
        <v>15000</v>
      </c>
      <c r="H135" s="67"/>
      <c r="I135" s="68">
        <v>15000</v>
      </c>
    </row>
    <row r="136" spans="1:9" ht="25.5" customHeight="1">
      <c r="A136" s="51"/>
      <c r="B136" s="44" t="s">
        <v>110</v>
      </c>
      <c r="C136" s="52"/>
      <c r="D136" s="13"/>
      <c r="E136" s="17">
        <f>E137+E175+E178+E181</f>
        <v>1604000</v>
      </c>
      <c r="F136" s="17">
        <f>F137+F175+F178+F181</f>
        <v>0</v>
      </c>
      <c r="G136" s="17">
        <f>G137+G175+G178+G181</f>
        <v>1604000</v>
      </c>
      <c r="H136" s="17">
        <f>H137+H175+H178+H181</f>
        <v>1586000</v>
      </c>
      <c r="I136" s="17">
        <f>I137+I175+I178+I181</f>
        <v>18000</v>
      </c>
    </row>
    <row r="137" spans="1:9" ht="12.75">
      <c r="A137" s="69">
        <v>67</v>
      </c>
      <c r="B137" s="70" t="s">
        <v>111</v>
      </c>
      <c r="C137" s="58"/>
      <c r="D137" s="58"/>
      <c r="E137" s="58">
        <f>E138+E142+E144+E158+E160+E167+E162+E172+E151</f>
        <v>1453000</v>
      </c>
      <c r="F137" s="58">
        <f>F138+F142+F144+F158+F160+F167+F162+F172+F151</f>
        <v>0</v>
      </c>
      <c r="G137" s="58">
        <f>G138+G142+G144+G158+G160+G167+G162+G172+G151</f>
        <v>1453000</v>
      </c>
      <c r="H137" s="58">
        <f>H138+H142+H144+H158+H160+H167+H162+H172+H151</f>
        <v>1453000</v>
      </c>
      <c r="I137" s="58">
        <f>I138+I142+I144+I158+I160+I167+I162+I172+I151</f>
        <v>0</v>
      </c>
    </row>
    <row r="138" spans="1:9" ht="12.75">
      <c r="A138" s="71"/>
      <c r="B138" s="72" t="s">
        <v>112</v>
      </c>
      <c r="C138" s="18"/>
      <c r="D138" s="73"/>
      <c r="E138" s="74">
        <f>SUM(E139:E141)</f>
        <v>28500</v>
      </c>
      <c r="F138" s="74">
        <f>SUM(F139:F141)</f>
        <v>0</v>
      </c>
      <c r="G138" s="74">
        <f>SUM(G139:G141)</f>
        <v>28500</v>
      </c>
      <c r="H138" s="74">
        <f>SUM(H139:H141)</f>
        <v>28500</v>
      </c>
      <c r="I138" s="74">
        <f>SUM(I139:I141)</f>
        <v>0</v>
      </c>
    </row>
    <row r="139" spans="1:9" ht="12.75">
      <c r="A139" s="75">
        <v>1</v>
      </c>
      <c r="B139" s="47" t="s">
        <v>113</v>
      </c>
      <c r="C139" s="76" t="s">
        <v>34</v>
      </c>
      <c r="D139" s="22"/>
      <c r="E139" s="113">
        <v>12000</v>
      </c>
      <c r="F139" s="113"/>
      <c r="G139" s="25">
        <f aca="true" t="shared" si="6" ref="G139:G150">E139+F139</f>
        <v>12000</v>
      </c>
      <c r="H139" s="25">
        <v>12000</v>
      </c>
      <c r="I139" s="73"/>
    </row>
    <row r="140" spans="1:9" ht="12.75">
      <c r="A140" s="75">
        <v>2</v>
      </c>
      <c r="B140" s="47" t="s">
        <v>114</v>
      </c>
      <c r="C140" s="24" t="s">
        <v>34</v>
      </c>
      <c r="D140" s="73"/>
      <c r="E140" s="77">
        <v>6500</v>
      </c>
      <c r="F140" s="73"/>
      <c r="G140" s="25">
        <f t="shared" si="6"/>
        <v>6500</v>
      </c>
      <c r="H140" s="77">
        <v>6500</v>
      </c>
      <c r="I140" s="73"/>
    </row>
    <row r="141" spans="1:9" ht="25.5">
      <c r="A141" s="75">
        <v>3</v>
      </c>
      <c r="B141" s="47" t="s">
        <v>115</v>
      </c>
      <c r="C141" s="24" t="s">
        <v>34</v>
      </c>
      <c r="D141" s="73"/>
      <c r="E141" s="77">
        <v>10000</v>
      </c>
      <c r="F141" s="73"/>
      <c r="G141" s="25">
        <f t="shared" si="6"/>
        <v>10000</v>
      </c>
      <c r="H141" s="77">
        <v>10000</v>
      </c>
      <c r="I141" s="73"/>
    </row>
    <row r="142" spans="1:9" ht="12.75">
      <c r="A142" s="75"/>
      <c r="B142" s="72" t="s">
        <v>116</v>
      </c>
      <c r="C142" s="24" t="s">
        <v>34</v>
      </c>
      <c r="D142" s="73"/>
      <c r="E142" s="74">
        <f>E143</f>
        <v>25000</v>
      </c>
      <c r="F142" s="74">
        <f>F143</f>
        <v>0</v>
      </c>
      <c r="G142" s="26">
        <f t="shared" si="6"/>
        <v>25000</v>
      </c>
      <c r="H142" s="26">
        <f>SUM(H143:H143)</f>
        <v>25000</v>
      </c>
      <c r="I142" s="26"/>
    </row>
    <row r="143" spans="1:9" ht="12.75">
      <c r="A143" s="75">
        <v>4</v>
      </c>
      <c r="B143" s="47" t="s">
        <v>117</v>
      </c>
      <c r="C143" s="24" t="s">
        <v>34</v>
      </c>
      <c r="D143" s="73"/>
      <c r="E143" s="77">
        <v>25000</v>
      </c>
      <c r="F143" s="73"/>
      <c r="G143" s="25">
        <f t="shared" si="6"/>
        <v>25000</v>
      </c>
      <c r="H143" s="77">
        <v>25000</v>
      </c>
      <c r="I143" s="73"/>
    </row>
    <row r="144" spans="1:9" ht="12.75">
      <c r="A144" s="71"/>
      <c r="B144" s="72" t="s">
        <v>118</v>
      </c>
      <c r="C144" s="18"/>
      <c r="D144" s="73"/>
      <c r="E144" s="74">
        <f>SUM(E145:E150)</f>
        <v>427000</v>
      </c>
      <c r="F144" s="74">
        <f>SUM(F145:F150)</f>
        <v>0</v>
      </c>
      <c r="G144" s="26">
        <f t="shared" si="6"/>
        <v>427000</v>
      </c>
      <c r="H144" s="74">
        <f>SUM(H145:H150)</f>
        <v>427000</v>
      </c>
      <c r="I144" s="74">
        <f>SUM(I145:I150)</f>
        <v>0</v>
      </c>
    </row>
    <row r="145" spans="1:9" ht="25.5">
      <c r="A145" s="75">
        <v>5</v>
      </c>
      <c r="B145" s="47" t="s">
        <v>190</v>
      </c>
      <c r="C145" s="24" t="s">
        <v>34</v>
      </c>
      <c r="D145" s="73"/>
      <c r="E145" s="77">
        <v>20000</v>
      </c>
      <c r="F145" s="73"/>
      <c r="G145" s="25">
        <f t="shared" si="6"/>
        <v>20000</v>
      </c>
      <c r="H145" s="77">
        <v>20000</v>
      </c>
      <c r="I145" s="73"/>
    </row>
    <row r="146" spans="1:9" ht="25.5">
      <c r="A146" s="75">
        <v>6</v>
      </c>
      <c r="B146" s="47" t="s">
        <v>119</v>
      </c>
      <c r="C146" s="76" t="s">
        <v>34</v>
      </c>
      <c r="D146" s="73"/>
      <c r="E146" s="77">
        <v>310000</v>
      </c>
      <c r="F146" s="92"/>
      <c r="G146" s="25">
        <f t="shared" si="6"/>
        <v>310000</v>
      </c>
      <c r="H146" s="77">
        <v>310000</v>
      </c>
      <c r="I146" s="73"/>
    </row>
    <row r="147" spans="1:9" ht="25.5">
      <c r="A147" s="75">
        <v>7</v>
      </c>
      <c r="B147" s="47" t="s">
        <v>120</v>
      </c>
      <c r="C147" s="76" t="s">
        <v>34</v>
      </c>
      <c r="D147" s="73"/>
      <c r="E147" s="77">
        <v>68000</v>
      </c>
      <c r="F147" s="92"/>
      <c r="G147" s="25">
        <f t="shared" si="6"/>
        <v>68000</v>
      </c>
      <c r="H147" s="77">
        <v>68000</v>
      </c>
      <c r="I147" s="74"/>
    </row>
    <row r="148" spans="1:9" ht="25.5">
      <c r="A148" s="75">
        <v>8</v>
      </c>
      <c r="B148" s="47" t="s">
        <v>191</v>
      </c>
      <c r="C148" s="24" t="s">
        <v>34</v>
      </c>
      <c r="D148" s="73"/>
      <c r="E148" s="77">
        <v>15000</v>
      </c>
      <c r="F148" s="73"/>
      <c r="G148" s="25">
        <f t="shared" si="6"/>
        <v>15000</v>
      </c>
      <c r="H148" s="77">
        <v>15000</v>
      </c>
      <c r="I148" s="73"/>
    </row>
    <row r="149" spans="1:9" ht="12.75">
      <c r="A149" s="75">
        <v>9</v>
      </c>
      <c r="B149" s="47" t="s">
        <v>121</v>
      </c>
      <c r="C149" s="76" t="s">
        <v>34</v>
      </c>
      <c r="D149" s="73"/>
      <c r="E149" s="77">
        <v>4000</v>
      </c>
      <c r="F149" s="73"/>
      <c r="G149" s="25">
        <f t="shared" si="6"/>
        <v>4000</v>
      </c>
      <c r="H149" s="77">
        <v>4000</v>
      </c>
      <c r="I149" s="74"/>
    </row>
    <row r="150" spans="1:9" ht="12.75">
      <c r="A150" s="75">
        <v>10</v>
      </c>
      <c r="B150" s="47" t="s">
        <v>122</v>
      </c>
      <c r="C150" s="76" t="s">
        <v>34</v>
      </c>
      <c r="D150" s="73"/>
      <c r="E150" s="77">
        <v>10000</v>
      </c>
      <c r="F150" s="73"/>
      <c r="G150" s="25">
        <f t="shared" si="6"/>
        <v>10000</v>
      </c>
      <c r="H150" s="77">
        <v>10000</v>
      </c>
      <c r="I150" s="74"/>
    </row>
    <row r="151" spans="1:9" s="43" customFormat="1" ht="12.75">
      <c r="A151" s="71"/>
      <c r="B151" s="72" t="s">
        <v>123</v>
      </c>
      <c r="C151" s="18"/>
      <c r="D151" s="73"/>
      <c r="E151" s="74">
        <f>SUM(E152:E157)</f>
        <v>663000</v>
      </c>
      <c r="F151" s="74">
        <f>SUM(F152:F157)</f>
        <v>0</v>
      </c>
      <c r="G151" s="74">
        <f>SUM(G152:G157)</f>
        <v>663000</v>
      </c>
      <c r="H151" s="74">
        <f>SUM(H152:H157)</f>
        <v>663000</v>
      </c>
      <c r="I151" s="74">
        <f>SUM(I152:I157)</f>
        <v>0</v>
      </c>
    </row>
    <row r="152" spans="1:9" ht="12.75">
      <c r="A152" s="75">
        <v>11</v>
      </c>
      <c r="B152" s="47" t="s">
        <v>124</v>
      </c>
      <c r="C152" s="76" t="s">
        <v>34</v>
      </c>
      <c r="D152" s="73"/>
      <c r="E152" s="77">
        <v>275000</v>
      </c>
      <c r="F152" s="92"/>
      <c r="G152" s="25">
        <f aca="true" t="shared" si="7" ref="G152:G157">F152+E152</f>
        <v>275000</v>
      </c>
      <c r="H152" s="77">
        <v>275000</v>
      </c>
      <c r="I152" s="74"/>
    </row>
    <row r="153" spans="1:9" ht="12.75">
      <c r="A153" s="75">
        <v>12</v>
      </c>
      <c r="B153" s="47" t="s">
        <v>125</v>
      </c>
      <c r="C153" s="76" t="s">
        <v>34</v>
      </c>
      <c r="D153" s="73"/>
      <c r="E153" s="77">
        <v>258000</v>
      </c>
      <c r="F153" s="92"/>
      <c r="G153" s="25">
        <f t="shared" si="7"/>
        <v>258000</v>
      </c>
      <c r="H153" s="77">
        <v>258000</v>
      </c>
      <c r="I153" s="74"/>
    </row>
    <row r="154" spans="1:9" ht="25.5">
      <c r="A154" s="75">
        <v>13</v>
      </c>
      <c r="B154" s="47" t="s">
        <v>126</v>
      </c>
      <c r="C154" s="76" t="s">
        <v>34</v>
      </c>
      <c r="D154" s="73"/>
      <c r="E154" s="77">
        <v>40000</v>
      </c>
      <c r="F154" s="73"/>
      <c r="G154" s="25">
        <f t="shared" si="7"/>
        <v>40000</v>
      </c>
      <c r="H154" s="77">
        <v>40000</v>
      </c>
      <c r="I154" s="74"/>
    </row>
    <row r="155" spans="1:9" ht="12.75">
      <c r="A155" s="75">
        <v>14</v>
      </c>
      <c r="B155" s="47" t="s">
        <v>127</v>
      </c>
      <c r="C155" s="76" t="s">
        <v>34</v>
      </c>
      <c r="D155" s="73"/>
      <c r="E155" s="77">
        <v>5000</v>
      </c>
      <c r="F155" s="73"/>
      <c r="G155" s="25">
        <f t="shared" si="7"/>
        <v>5000</v>
      </c>
      <c r="H155" s="77">
        <v>5000</v>
      </c>
      <c r="I155" s="74"/>
    </row>
    <row r="156" spans="1:9" ht="12.75">
      <c r="A156" s="75">
        <v>15</v>
      </c>
      <c r="B156" s="47" t="s">
        <v>128</v>
      </c>
      <c r="C156" s="76" t="s">
        <v>34</v>
      </c>
      <c r="D156" s="73"/>
      <c r="E156" s="77">
        <v>50000</v>
      </c>
      <c r="F156" s="73"/>
      <c r="G156" s="25">
        <f t="shared" si="7"/>
        <v>50000</v>
      </c>
      <c r="H156" s="77">
        <v>50000</v>
      </c>
      <c r="I156" s="74"/>
    </row>
    <row r="157" spans="1:9" ht="25.5">
      <c r="A157" s="75">
        <v>16</v>
      </c>
      <c r="B157" s="47" t="s">
        <v>129</v>
      </c>
      <c r="C157" s="76" t="s">
        <v>34</v>
      </c>
      <c r="D157" s="73"/>
      <c r="E157" s="77">
        <v>35000</v>
      </c>
      <c r="F157" s="73"/>
      <c r="G157" s="25">
        <f t="shared" si="7"/>
        <v>35000</v>
      </c>
      <c r="H157" s="77">
        <v>35000</v>
      </c>
      <c r="I157" s="74"/>
    </row>
    <row r="158" spans="1:9" s="43" customFormat="1" ht="12.75">
      <c r="A158" s="71"/>
      <c r="B158" s="72" t="s">
        <v>130</v>
      </c>
      <c r="C158" s="18"/>
      <c r="D158" s="73"/>
      <c r="E158" s="74">
        <f>E159</f>
        <v>3000</v>
      </c>
      <c r="F158" s="74">
        <f>F159</f>
        <v>0</v>
      </c>
      <c r="G158" s="74">
        <f>G159</f>
        <v>3000</v>
      </c>
      <c r="H158" s="74">
        <f>H159</f>
        <v>3000</v>
      </c>
      <c r="I158" s="74">
        <f>I159</f>
        <v>0</v>
      </c>
    </row>
    <row r="159" spans="1:9" ht="12.75">
      <c r="A159" s="75">
        <v>17</v>
      </c>
      <c r="B159" s="47" t="s">
        <v>131</v>
      </c>
      <c r="C159" s="76" t="s">
        <v>34</v>
      </c>
      <c r="D159" s="73"/>
      <c r="E159" s="77">
        <v>3000</v>
      </c>
      <c r="F159" s="73"/>
      <c r="G159" s="25">
        <f>E159+F159</f>
        <v>3000</v>
      </c>
      <c r="H159" s="77">
        <v>3000</v>
      </c>
      <c r="I159" s="74"/>
    </row>
    <row r="160" spans="1:9" s="43" customFormat="1" ht="12.75">
      <c r="A160" s="75"/>
      <c r="B160" s="72" t="s">
        <v>132</v>
      </c>
      <c r="C160" s="18"/>
      <c r="D160" s="73"/>
      <c r="E160" s="74">
        <f>SUM(E161:E161)</f>
        <v>4000</v>
      </c>
      <c r="F160" s="74">
        <f>SUM(F161:F161)</f>
        <v>0</v>
      </c>
      <c r="G160" s="74">
        <f>SUM(G161:G161)</f>
        <v>4000</v>
      </c>
      <c r="H160" s="74">
        <f>SUM(H161:H161)</f>
        <v>4000</v>
      </c>
      <c r="I160" s="74">
        <f>SUM(I161:I161)</f>
        <v>0</v>
      </c>
    </row>
    <row r="161" spans="1:9" ht="12.75">
      <c r="A161" s="75">
        <v>18</v>
      </c>
      <c r="B161" s="47" t="s">
        <v>133</v>
      </c>
      <c r="C161" s="76" t="s">
        <v>34</v>
      </c>
      <c r="D161" s="73"/>
      <c r="E161" s="77">
        <v>4000</v>
      </c>
      <c r="F161" s="73"/>
      <c r="G161" s="25">
        <f>H161+I161</f>
        <v>4000</v>
      </c>
      <c r="H161" s="77">
        <v>4000</v>
      </c>
      <c r="I161" s="74"/>
    </row>
    <row r="162" spans="1:9" s="43" customFormat="1" ht="12.75">
      <c r="A162" s="71"/>
      <c r="B162" s="72" t="s">
        <v>134</v>
      </c>
      <c r="C162" s="18"/>
      <c r="D162" s="73"/>
      <c r="E162" s="74">
        <f>SUM(E163:E166)</f>
        <v>162000</v>
      </c>
      <c r="F162" s="74">
        <f>SUM(F163:F166)</f>
        <v>0</v>
      </c>
      <c r="G162" s="74">
        <f>SUM(G163:G166)</f>
        <v>162000</v>
      </c>
      <c r="H162" s="74">
        <f>SUM(H163:H166)</f>
        <v>162000</v>
      </c>
      <c r="I162" s="74">
        <f>SUM(I163:I166)</f>
        <v>0</v>
      </c>
    </row>
    <row r="163" spans="1:9" ht="12.75">
      <c r="A163" s="75">
        <v>19</v>
      </c>
      <c r="B163" s="47" t="s">
        <v>135</v>
      </c>
      <c r="C163" s="76" t="s">
        <v>34</v>
      </c>
      <c r="D163" s="73"/>
      <c r="E163" s="77">
        <v>65000</v>
      </c>
      <c r="F163" s="73"/>
      <c r="G163" s="25">
        <f>E163+F163</f>
        <v>65000</v>
      </c>
      <c r="H163" s="77">
        <v>65000</v>
      </c>
      <c r="I163" s="74"/>
    </row>
    <row r="164" spans="1:9" ht="12.75">
      <c r="A164" s="75">
        <v>20</v>
      </c>
      <c r="B164" s="47" t="s">
        <v>136</v>
      </c>
      <c r="C164" s="76" t="s">
        <v>34</v>
      </c>
      <c r="D164" s="73"/>
      <c r="E164" s="77">
        <v>3000</v>
      </c>
      <c r="F164" s="73"/>
      <c r="G164" s="25">
        <f>E164+F164</f>
        <v>3000</v>
      </c>
      <c r="H164" s="77">
        <v>3000</v>
      </c>
      <c r="I164" s="74"/>
    </row>
    <row r="165" spans="1:9" ht="25.5">
      <c r="A165" s="75">
        <v>21</v>
      </c>
      <c r="B165" s="47" t="s">
        <v>137</v>
      </c>
      <c r="C165" s="76" t="s">
        <v>34</v>
      </c>
      <c r="D165" s="73"/>
      <c r="E165" s="77">
        <v>60000</v>
      </c>
      <c r="F165" s="73"/>
      <c r="G165" s="25">
        <f>E165+F165</f>
        <v>60000</v>
      </c>
      <c r="H165" s="77">
        <v>60000</v>
      </c>
      <c r="I165" s="74"/>
    </row>
    <row r="166" spans="1:9" ht="12.75">
      <c r="A166" s="75"/>
      <c r="B166" s="47" t="s">
        <v>125</v>
      </c>
      <c r="C166" s="76" t="s">
        <v>34</v>
      </c>
      <c r="D166" s="73"/>
      <c r="E166" s="77">
        <v>34000</v>
      </c>
      <c r="F166" s="92"/>
      <c r="G166" s="25">
        <f>E166+F166</f>
        <v>34000</v>
      </c>
      <c r="H166" s="77">
        <v>34000</v>
      </c>
      <c r="I166" s="74"/>
    </row>
    <row r="167" spans="1:9" s="43" customFormat="1" ht="12.75">
      <c r="A167" s="71"/>
      <c r="B167" s="72" t="s">
        <v>138</v>
      </c>
      <c r="C167" s="18"/>
      <c r="D167" s="73"/>
      <c r="E167" s="74">
        <f>SUM(E168:E171)</f>
        <v>20500</v>
      </c>
      <c r="F167" s="74">
        <f>SUM(F168:F171)</f>
        <v>0</v>
      </c>
      <c r="G167" s="74">
        <f>SUM(G168:G171)</f>
        <v>20500</v>
      </c>
      <c r="H167" s="74">
        <f>SUM(H168:H171)</f>
        <v>20500</v>
      </c>
      <c r="I167" s="74">
        <f>SUM(I168:I171)</f>
        <v>0</v>
      </c>
    </row>
    <row r="168" spans="1:9" ht="12.75">
      <c r="A168" s="75">
        <v>22</v>
      </c>
      <c r="B168" s="47" t="s">
        <v>139</v>
      </c>
      <c r="C168" s="76" t="s">
        <v>34</v>
      </c>
      <c r="D168" s="73"/>
      <c r="E168" s="77">
        <v>6400</v>
      </c>
      <c r="F168" s="73"/>
      <c r="G168" s="25">
        <f>F168+E168</f>
        <v>6400</v>
      </c>
      <c r="H168" s="77">
        <v>6400</v>
      </c>
      <c r="I168" s="74"/>
    </row>
    <row r="169" spans="1:9" ht="12.75">
      <c r="A169" s="75">
        <v>23</v>
      </c>
      <c r="B169" s="47" t="s">
        <v>140</v>
      </c>
      <c r="C169" s="76" t="s">
        <v>34</v>
      </c>
      <c r="D169" s="73"/>
      <c r="E169" s="77">
        <v>4800</v>
      </c>
      <c r="F169" s="73"/>
      <c r="G169" s="25">
        <f>F169+E169</f>
        <v>4800</v>
      </c>
      <c r="H169" s="77">
        <v>4800</v>
      </c>
      <c r="I169" s="74"/>
    </row>
    <row r="170" spans="1:9" ht="12.75">
      <c r="A170" s="75">
        <v>24</v>
      </c>
      <c r="B170" s="47" t="s">
        <v>141</v>
      </c>
      <c r="C170" s="76" t="s">
        <v>34</v>
      </c>
      <c r="D170" s="73"/>
      <c r="E170" s="77">
        <v>6000</v>
      </c>
      <c r="F170" s="73"/>
      <c r="G170" s="25">
        <f>F170+E170</f>
        <v>6000</v>
      </c>
      <c r="H170" s="77">
        <v>6000</v>
      </c>
      <c r="I170" s="74"/>
    </row>
    <row r="171" spans="1:9" ht="12.75">
      <c r="A171" s="75">
        <v>25</v>
      </c>
      <c r="B171" s="47" t="s">
        <v>142</v>
      </c>
      <c r="C171" s="76" t="s">
        <v>34</v>
      </c>
      <c r="D171" s="73"/>
      <c r="E171" s="77">
        <v>3300</v>
      </c>
      <c r="F171" s="73"/>
      <c r="G171" s="25">
        <f>F171+E171</f>
        <v>3300</v>
      </c>
      <c r="H171" s="77">
        <v>3300</v>
      </c>
      <c r="I171" s="74"/>
    </row>
    <row r="172" spans="1:9" s="43" customFormat="1" ht="12.75">
      <c r="A172" s="75"/>
      <c r="B172" s="72" t="s">
        <v>143</v>
      </c>
      <c r="C172" s="18"/>
      <c r="D172" s="73"/>
      <c r="E172" s="74">
        <f>E173+E174</f>
        <v>120000</v>
      </c>
      <c r="F172" s="74">
        <f>F173+F174</f>
        <v>0</v>
      </c>
      <c r="G172" s="74">
        <f>SUM(G173:G174)</f>
        <v>120000</v>
      </c>
      <c r="H172" s="74">
        <f>SUM(H173:H174)</f>
        <v>120000</v>
      </c>
      <c r="I172" s="74">
        <f>SUM(I173:I174)</f>
        <v>0</v>
      </c>
    </row>
    <row r="173" spans="1:9" ht="12.75">
      <c r="A173" s="75">
        <v>26</v>
      </c>
      <c r="B173" s="47" t="s">
        <v>144</v>
      </c>
      <c r="C173" s="76" t="s">
        <v>34</v>
      </c>
      <c r="D173" s="73"/>
      <c r="E173" s="77">
        <v>10000</v>
      </c>
      <c r="F173" s="73"/>
      <c r="G173" s="25">
        <f>F173+E173</f>
        <v>10000</v>
      </c>
      <c r="H173" s="77">
        <v>10000</v>
      </c>
      <c r="I173" s="74"/>
    </row>
    <row r="174" spans="1:9" ht="12.75">
      <c r="A174" s="75">
        <v>27</v>
      </c>
      <c r="B174" s="47" t="s">
        <v>145</v>
      </c>
      <c r="C174" s="76" t="s">
        <v>34</v>
      </c>
      <c r="D174" s="73"/>
      <c r="E174" s="77">
        <v>110000</v>
      </c>
      <c r="F174" s="73"/>
      <c r="G174" s="25">
        <f>F174+E174</f>
        <v>110000</v>
      </c>
      <c r="H174" s="77">
        <v>110000</v>
      </c>
      <c r="I174" s="74"/>
    </row>
    <row r="175" spans="1:9" ht="12.75">
      <c r="A175" s="78"/>
      <c r="B175" s="79" t="s">
        <v>146</v>
      </c>
      <c r="C175" s="80"/>
      <c r="D175" s="79"/>
      <c r="E175" s="58">
        <f>SUM(E176:E177)</f>
        <v>53000</v>
      </c>
      <c r="F175" s="58">
        <f>SUM(F176:F177)</f>
        <v>0</v>
      </c>
      <c r="G175" s="58">
        <f>SUM(G176:G177)</f>
        <v>53000</v>
      </c>
      <c r="H175" s="58">
        <f>SUM(H176:H177)</f>
        <v>53000</v>
      </c>
      <c r="I175" s="58">
        <f>SUM(I176:I177)</f>
        <v>0</v>
      </c>
    </row>
    <row r="176" spans="1:9" ht="12.75">
      <c r="A176" s="81" t="s">
        <v>71</v>
      </c>
      <c r="B176" s="34" t="s">
        <v>147</v>
      </c>
      <c r="C176" s="76" t="s">
        <v>34</v>
      </c>
      <c r="D176" s="41"/>
      <c r="E176" s="77">
        <v>46000</v>
      </c>
      <c r="F176" s="77"/>
      <c r="G176" s="25">
        <f>F176+E176</f>
        <v>46000</v>
      </c>
      <c r="H176" s="40">
        <v>46000</v>
      </c>
      <c r="I176" s="37"/>
    </row>
    <row r="177" spans="1:9" ht="12.75">
      <c r="A177" s="81" t="s">
        <v>149</v>
      </c>
      <c r="B177" s="34" t="s">
        <v>246</v>
      </c>
      <c r="C177" s="76" t="s">
        <v>34</v>
      </c>
      <c r="D177" s="41"/>
      <c r="E177" s="77">
        <v>7000</v>
      </c>
      <c r="F177" s="77"/>
      <c r="G177" s="25">
        <f>F177+E177</f>
        <v>7000</v>
      </c>
      <c r="H177" s="40">
        <v>7000</v>
      </c>
      <c r="I177" s="37"/>
    </row>
    <row r="178" spans="1:9" ht="12.75">
      <c r="A178" s="78"/>
      <c r="B178" s="79" t="s">
        <v>148</v>
      </c>
      <c r="C178" s="80"/>
      <c r="D178" s="79"/>
      <c r="E178" s="117">
        <f>SUM(E179:E180)</f>
        <v>93000</v>
      </c>
      <c r="F178" s="117">
        <f>SUM(F179:F180)</f>
        <v>0</v>
      </c>
      <c r="G178" s="117">
        <f>SUM(G179:G180)</f>
        <v>93000</v>
      </c>
      <c r="H178" s="82">
        <f>SUM(H179:H180)</f>
        <v>75000</v>
      </c>
      <c r="I178" s="82">
        <f>SUM(I179:I180)</f>
        <v>18000</v>
      </c>
    </row>
    <row r="179" spans="1:9" ht="12.75">
      <c r="A179" s="46" t="s">
        <v>71</v>
      </c>
      <c r="B179" s="39" t="s">
        <v>150</v>
      </c>
      <c r="C179" s="48" t="s">
        <v>34</v>
      </c>
      <c r="D179" s="22"/>
      <c r="E179" s="113">
        <v>75000</v>
      </c>
      <c r="F179" s="113"/>
      <c r="G179" s="25">
        <f>E179+F179</f>
        <v>75000</v>
      </c>
      <c r="H179" s="68">
        <v>75000</v>
      </c>
      <c r="I179" s="40"/>
    </row>
    <row r="180" spans="1:9" ht="12.75">
      <c r="A180" s="46" t="s">
        <v>149</v>
      </c>
      <c r="B180" s="39" t="s">
        <v>151</v>
      </c>
      <c r="C180" s="48" t="s">
        <v>34</v>
      </c>
      <c r="D180" s="22"/>
      <c r="E180" s="113">
        <v>18000</v>
      </c>
      <c r="F180" s="113"/>
      <c r="G180" s="25">
        <f>E180+F180</f>
        <v>18000</v>
      </c>
      <c r="H180" s="68"/>
      <c r="I180" s="40">
        <v>18000</v>
      </c>
    </row>
    <row r="181" spans="1:9" ht="12.75">
      <c r="A181" s="79"/>
      <c r="B181" s="79" t="s">
        <v>152</v>
      </c>
      <c r="C181" s="79"/>
      <c r="D181" s="79"/>
      <c r="E181" s="117">
        <f>E182</f>
        <v>5000</v>
      </c>
      <c r="F181" s="117">
        <f>F182</f>
        <v>0</v>
      </c>
      <c r="G181" s="117">
        <f>G182</f>
        <v>5000</v>
      </c>
      <c r="H181" s="82">
        <f>H182</f>
        <v>5000</v>
      </c>
      <c r="I181" s="82">
        <f>I182</f>
        <v>0</v>
      </c>
    </row>
    <row r="182" spans="1:9" ht="12.75">
      <c r="A182" s="46" t="s">
        <v>71</v>
      </c>
      <c r="B182" s="39" t="s">
        <v>153</v>
      </c>
      <c r="C182" s="48" t="s">
        <v>34</v>
      </c>
      <c r="D182" s="22"/>
      <c r="E182" s="25">
        <v>5000</v>
      </c>
      <c r="F182" s="113"/>
      <c r="G182" s="25">
        <f>E182+F182</f>
        <v>5000</v>
      </c>
      <c r="H182" s="68">
        <v>5000</v>
      </c>
      <c r="I182" s="40"/>
    </row>
    <row r="183" spans="1:9" ht="25.5">
      <c r="A183" s="83"/>
      <c r="B183" s="84" t="s">
        <v>154</v>
      </c>
      <c r="C183" s="15"/>
      <c r="D183" s="13"/>
      <c r="E183" s="17">
        <f>E184+E187</f>
        <v>2051000</v>
      </c>
      <c r="F183" s="17">
        <f>F184+F187</f>
        <v>0</v>
      </c>
      <c r="G183" s="17">
        <f>G184+G187</f>
        <v>2051000</v>
      </c>
      <c r="H183" s="85">
        <f>H184+H187</f>
        <v>2051000</v>
      </c>
      <c r="I183" s="85">
        <f>I184+I187</f>
        <v>0</v>
      </c>
    </row>
    <row r="184" spans="1:9" s="90" customFormat="1" ht="12.75">
      <c r="A184" s="86"/>
      <c r="B184" s="87" t="s">
        <v>155</v>
      </c>
      <c r="C184" s="86"/>
      <c r="D184" s="88"/>
      <c r="E184" s="118">
        <f>SUM(E185:E186)</f>
        <v>1627000</v>
      </c>
      <c r="F184" s="118">
        <f>SUM(F185:F186)</f>
        <v>0</v>
      </c>
      <c r="G184" s="118">
        <f>SUM(G185:G186)</f>
        <v>1627000</v>
      </c>
      <c r="H184" s="89">
        <f>SUM(H185:H186)</f>
        <v>1627000</v>
      </c>
      <c r="I184" s="89">
        <f>SUM(I185:I186)</f>
        <v>0</v>
      </c>
    </row>
    <row r="185" spans="1:9" ht="12.75">
      <c r="A185" s="39">
        <v>1</v>
      </c>
      <c r="B185" s="22" t="s">
        <v>156</v>
      </c>
      <c r="C185" s="76" t="s">
        <v>157</v>
      </c>
      <c r="D185" s="39"/>
      <c r="E185" s="25">
        <v>1067850</v>
      </c>
      <c r="F185" s="25"/>
      <c r="G185" s="25">
        <f>E185+F185</f>
        <v>1067850</v>
      </c>
      <c r="H185" s="91">
        <v>1067850</v>
      </c>
      <c r="I185" s="92"/>
    </row>
    <row r="186" spans="1:9" ht="51">
      <c r="A186" s="39">
        <v>2</v>
      </c>
      <c r="B186" s="22" t="s">
        <v>235</v>
      </c>
      <c r="C186" s="76" t="s">
        <v>157</v>
      </c>
      <c r="D186" s="39"/>
      <c r="E186" s="25">
        <v>559150</v>
      </c>
      <c r="F186" s="25"/>
      <c r="G186" s="25">
        <f>E186+F186</f>
        <v>559150</v>
      </c>
      <c r="H186" s="91">
        <v>559150</v>
      </c>
      <c r="I186" s="92"/>
    </row>
    <row r="187" spans="1:9" s="90" customFormat="1" ht="12.75">
      <c r="A187" s="93"/>
      <c r="B187" s="94" t="s">
        <v>158</v>
      </c>
      <c r="C187" s="95"/>
      <c r="D187" s="96"/>
      <c r="E187" s="97">
        <f>E188+E189</f>
        <v>424000</v>
      </c>
      <c r="F187" s="97">
        <f>F188+F189</f>
        <v>0</v>
      </c>
      <c r="G187" s="97">
        <f>G188+G189</f>
        <v>424000</v>
      </c>
      <c r="H187" s="97">
        <f>H188+H189</f>
        <v>424000</v>
      </c>
      <c r="I187" s="97">
        <f>I188+I189</f>
        <v>0</v>
      </c>
    </row>
    <row r="188" spans="1:9" ht="25.5">
      <c r="A188" s="39">
        <v>3</v>
      </c>
      <c r="B188" s="34" t="s">
        <v>159</v>
      </c>
      <c r="C188" s="76" t="s">
        <v>160</v>
      </c>
      <c r="D188" s="98"/>
      <c r="E188" s="120">
        <v>390000</v>
      </c>
      <c r="F188" s="120"/>
      <c r="G188" s="121">
        <f>E188+F188</f>
        <v>390000</v>
      </c>
      <c r="H188" s="122">
        <f>400000-10000</f>
        <v>390000</v>
      </c>
      <c r="I188" s="123"/>
    </row>
    <row r="189" spans="1:9" ht="25.5">
      <c r="A189" s="39">
        <v>4</v>
      </c>
      <c r="B189" s="34" t="s">
        <v>215</v>
      </c>
      <c r="C189" s="76" t="s">
        <v>160</v>
      </c>
      <c r="D189" s="98"/>
      <c r="E189" s="120">
        <v>34000</v>
      </c>
      <c r="F189" s="120"/>
      <c r="G189" s="121">
        <f>E189+F189</f>
        <v>34000</v>
      </c>
      <c r="H189" s="122">
        <v>34000</v>
      </c>
      <c r="I189" s="123"/>
    </row>
    <row r="190" spans="1:9" ht="12.75">
      <c r="A190" s="99" t="s">
        <v>161</v>
      </c>
      <c r="B190" s="85" t="s">
        <v>162</v>
      </c>
      <c r="C190" s="85"/>
      <c r="D190" s="85"/>
      <c r="E190" s="17">
        <f>SUM(E191:E224)</f>
        <v>14977000</v>
      </c>
      <c r="F190" s="17">
        <f>SUM(F191:F224)</f>
        <v>-340000</v>
      </c>
      <c r="G190" s="17">
        <f>SUM(G191:G224)</f>
        <v>14637000</v>
      </c>
      <c r="H190" s="17">
        <f>SUM(H191:H224)</f>
        <v>14502000</v>
      </c>
      <c r="I190" s="17">
        <f>SUM(I191:I224)</f>
        <v>135000</v>
      </c>
    </row>
    <row r="191" spans="1:9" ht="25.5">
      <c r="A191" s="100">
        <v>1</v>
      </c>
      <c r="B191" s="22" t="s">
        <v>163</v>
      </c>
      <c r="C191" s="101" t="s">
        <v>57</v>
      </c>
      <c r="D191" s="102"/>
      <c r="E191" s="103">
        <v>3934000</v>
      </c>
      <c r="F191" s="103">
        <v>-780000</v>
      </c>
      <c r="G191" s="25">
        <f>E191+F191</f>
        <v>3154000</v>
      </c>
      <c r="H191" s="103">
        <v>3154000</v>
      </c>
      <c r="I191" s="103"/>
    </row>
    <row r="192" spans="1:9" ht="12.75">
      <c r="A192" s="100">
        <v>2</v>
      </c>
      <c r="B192" s="22" t="s">
        <v>164</v>
      </c>
      <c r="C192" s="101" t="s">
        <v>57</v>
      </c>
      <c r="D192" s="102"/>
      <c r="E192" s="119">
        <v>500000</v>
      </c>
      <c r="F192" s="119">
        <v>-145000</v>
      </c>
      <c r="G192" s="25">
        <f aca="true" t="shared" si="8" ref="G192:G224">E192+F192</f>
        <v>355000</v>
      </c>
      <c r="H192" s="103">
        <v>355000</v>
      </c>
      <c r="I192" s="25"/>
    </row>
    <row r="193" spans="1:9" ht="12.75">
      <c r="A193" s="100">
        <v>3</v>
      </c>
      <c r="B193" s="22" t="s">
        <v>165</v>
      </c>
      <c r="C193" s="101" t="s">
        <v>53</v>
      </c>
      <c r="D193" s="22"/>
      <c r="E193" s="113">
        <v>2500000</v>
      </c>
      <c r="F193" s="113"/>
      <c r="G193" s="25">
        <f t="shared" si="8"/>
        <v>2500000</v>
      </c>
      <c r="H193" s="104">
        <v>2500000</v>
      </c>
      <c r="I193" s="25"/>
    </row>
    <row r="194" spans="1:9" ht="12.75">
      <c r="A194" s="100">
        <v>4</v>
      </c>
      <c r="B194" s="22" t="s">
        <v>251</v>
      </c>
      <c r="C194" s="101" t="s">
        <v>53</v>
      </c>
      <c r="D194" s="22"/>
      <c r="E194" s="113">
        <v>75000</v>
      </c>
      <c r="F194" s="113"/>
      <c r="G194" s="25">
        <f t="shared" si="8"/>
        <v>75000</v>
      </c>
      <c r="H194" s="104">
        <v>75000</v>
      </c>
      <c r="I194" s="25"/>
    </row>
    <row r="195" spans="1:9" ht="12.75">
      <c r="A195" s="100">
        <v>5</v>
      </c>
      <c r="B195" s="22" t="s">
        <v>166</v>
      </c>
      <c r="C195" s="101" t="s">
        <v>53</v>
      </c>
      <c r="D195" s="22"/>
      <c r="E195" s="113">
        <v>4000000</v>
      </c>
      <c r="F195" s="113"/>
      <c r="G195" s="25">
        <f t="shared" si="8"/>
        <v>4000000</v>
      </c>
      <c r="H195" s="104">
        <v>4000000</v>
      </c>
      <c r="I195" s="25"/>
    </row>
    <row r="196" spans="1:9" ht="25.5">
      <c r="A196" s="100">
        <v>6</v>
      </c>
      <c r="B196" s="22" t="s">
        <v>167</v>
      </c>
      <c r="C196" s="101" t="s">
        <v>53</v>
      </c>
      <c r="D196" s="22"/>
      <c r="E196" s="113">
        <v>34000</v>
      </c>
      <c r="F196" s="113"/>
      <c r="G196" s="25">
        <f t="shared" si="8"/>
        <v>34000</v>
      </c>
      <c r="H196" s="104">
        <v>34000</v>
      </c>
      <c r="I196" s="25"/>
    </row>
    <row r="197" spans="1:9" ht="12.75">
      <c r="A197" s="100">
        <v>7</v>
      </c>
      <c r="B197" s="22" t="s">
        <v>168</v>
      </c>
      <c r="C197" s="101" t="s">
        <v>53</v>
      </c>
      <c r="D197" s="22"/>
      <c r="E197" s="113">
        <v>17000</v>
      </c>
      <c r="F197" s="113"/>
      <c r="G197" s="25">
        <f t="shared" si="8"/>
        <v>17000</v>
      </c>
      <c r="H197" s="104">
        <v>17000</v>
      </c>
      <c r="I197" s="104"/>
    </row>
    <row r="198" spans="1:9" ht="12.75">
      <c r="A198" s="100">
        <v>8</v>
      </c>
      <c r="B198" s="22" t="s">
        <v>169</v>
      </c>
      <c r="C198" s="101" t="s">
        <v>53</v>
      </c>
      <c r="D198" s="22"/>
      <c r="E198" s="113">
        <v>77000</v>
      </c>
      <c r="F198" s="113"/>
      <c r="G198" s="25">
        <f t="shared" si="8"/>
        <v>77000</v>
      </c>
      <c r="H198" s="104">
        <v>77000</v>
      </c>
      <c r="I198" s="104"/>
    </row>
    <row r="199" spans="1:9" ht="12.75">
      <c r="A199" s="100">
        <v>9</v>
      </c>
      <c r="B199" s="22" t="s">
        <v>170</v>
      </c>
      <c r="C199" s="101" t="s">
        <v>53</v>
      </c>
      <c r="D199" s="22"/>
      <c r="E199" s="113">
        <v>38000</v>
      </c>
      <c r="F199" s="113"/>
      <c r="G199" s="25">
        <f t="shared" si="8"/>
        <v>38000</v>
      </c>
      <c r="H199" s="104">
        <v>38000</v>
      </c>
      <c r="I199" s="104"/>
    </row>
    <row r="200" spans="1:9" ht="12.75">
      <c r="A200" s="100">
        <v>10</v>
      </c>
      <c r="B200" s="22" t="s">
        <v>171</v>
      </c>
      <c r="C200" s="101" t="s">
        <v>57</v>
      </c>
      <c r="D200" s="22"/>
      <c r="E200" s="113">
        <v>24000</v>
      </c>
      <c r="F200" s="113"/>
      <c r="G200" s="25">
        <f t="shared" si="8"/>
        <v>24000</v>
      </c>
      <c r="H200" s="104">
        <v>24000</v>
      </c>
      <c r="I200" s="104"/>
    </row>
    <row r="201" spans="1:9" ht="12.75">
      <c r="A201" s="100">
        <v>11</v>
      </c>
      <c r="B201" s="22" t="s">
        <v>172</v>
      </c>
      <c r="C201" s="101" t="s">
        <v>53</v>
      </c>
      <c r="D201" s="22"/>
      <c r="E201" s="113">
        <v>274000</v>
      </c>
      <c r="F201" s="113"/>
      <c r="G201" s="25">
        <f t="shared" si="8"/>
        <v>274000</v>
      </c>
      <c r="H201" s="104">
        <v>274000</v>
      </c>
      <c r="I201" s="104"/>
    </row>
    <row r="202" spans="1:9" ht="12.75">
      <c r="A202" s="100">
        <v>12</v>
      </c>
      <c r="B202" s="22" t="s">
        <v>173</v>
      </c>
      <c r="C202" s="101" t="s">
        <v>57</v>
      </c>
      <c r="D202" s="22"/>
      <c r="E202" s="113">
        <v>60000</v>
      </c>
      <c r="F202" s="113"/>
      <c r="G202" s="25">
        <f t="shared" si="8"/>
        <v>60000</v>
      </c>
      <c r="H202" s="104">
        <v>60000</v>
      </c>
      <c r="I202" s="104"/>
    </row>
    <row r="203" spans="1:9" ht="12.75">
      <c r="A203" s="100">
        <v>13</v>
      </c>
      <c r="B203" s="22" t="s">
        <v>174</v>
      </c>
      <c r="C203" s="101" t="s">
        <v>53</v>
      </c>
      <c r="D203" s="22"/>
      <c r="E203" s="113">
        <v>270000</v>
      </c>
      <c r="F203" s="113"/>
      <c r="G203" s="25">
        <f t="shared" si="8"/>
        <v>270000</v>
      </c>
      <c r="H203" s="104">
        <v>270000</v>
      </c>
      <c r="I203" s="104"/>
    </row>
    <row r="204" spans="1:9" ht="12.75">
      <c r="A204" s="100">
        <v>14</v>
      </c>
      <c r="B204" s="22" t="s">
        <v>175</v>
      </c>
      <c r="C204" s="101" t="s">
        <v>53</v>
      </c>
      <c r="D204" s="22"/>
      <c r="E204" s="113">
        <v>50000</v>
      </c>
      <c r="F204" s="113"/>
      <c r="G204" s="25">
        <f>E204+F204</f>
        <v>50000</v>
      </c>
      <c r="H204" s="104">
        <v>50000</v>
      </c>
      <c r="I204" s="104"/>
    </row>
    <row r="205" spans="1:9" ht="12.75">
      <c r="A205" s="100">
        <v>15</v>
      </c>
      <c r="B205" s="22" t="s">
        <v>176</v>
      </c>
      <c r="C205" s="106" t="s">
        <v>53</v>
      </c>
      <c r="D205" s="107"/>
      <c r="E205" s="113">
        <v>125000</v>
      </c>
      <c r="F205" s="113">
        <v>-45000</v>
      </c>
      <c r="G205" s="25">
        <f t="shared" si="8"/>
        <v>80000</v>
      </c>
      <c r="H205" s="104">
        <v>80000</v>
      </c>
      <c r="I205" s="104"/>
    </row>
    <row r="206" spans="1:9" ht="12.75">
      <c r="A206" s="100">
        <v>16</v>
      </c>
      <c r="B206" s="22" t="s">
        <v>177</v>
      </c>
      <c r="C206" s="106" t="s">
        <v>53</v>
      </c>
      <c r="D206" s="107"/>
      <c r="E206" s="113">
        <v>90000</v>
      </c>
      <c r="F206" s="113">
        <v>-85000</v>
      </c>
      <c r="G206" s="25">
        <f t="shared" si="8"/>
        <v>5000</v>
      </c>
      <c r="H206" s="104">
        <v>5000</v>
      </c>
      <c r="I206" s="104"/>
    </row>
    <row r="207" spans="1:9" ht="12.75">
      <c r="A207" s="100">
        <v>17</v>
      </c>
      <c r="B207" s="22" t="s">
        <v>178</v>
      </c>
      <c r="C207" s="106" t="s">
        <v>53</v>
      </c>
      <c r="D207" s="107"/>
      <c r="E207" s="113">
        <v>480000</v>
      </c>
      <c r="F207" s="113">
        <v>-480000</v>
      </c>
      <c r="G207" s="25">
        <f t="shared" si="8"/>
        <v>0</v>
      </c>
      <c r="H207" s="104">
        <v>0</v>
      </c>
      <c r="I207" s="104"/>
    </row>
    <row r="208" spans="1:9" ht="25.5">
      <c r="A208" s="100">
        <v>18</v>
      </c>
      <c r="B208" s="22" t="s">
        <v>179</v>
      </c>
      <c r="C208" s="106" t="s">
        <v>53</v>
      </c>
      <c r="D208" s="107"/>
      <c r="E208" s="113">
        <v>120000</v>
      </c>
      <c r="F208" s="113"/>
      <c r="G208" s="25">
        <f t="shared" si="8"/>
        <v>120000</v>
      </c>
      <c r="H208" s="104">
        <v>120000</v>
      </c>
      <c r="I208" s="104"/>
    </row>
    <row r="209" spans="1:9" ht="12.75">
      <c r="A209" s="100">
        <v>19</v>
      </c>
      <c r="B209" s="22" t="s">
        <v>180</v>
      </c>
      <c r="C209" s="106" t="s">
        <v>53</v>
      </c>
      <c r="D209" s="107"/>
      <c r="E209" s="113">
        <v>1655000</v>
      </c>
      <c r="F209" s="113"/>
      <c r="G209" s="25">
        <f t="shared" si="8"/>
        <v>1655000</v>
      </c>
      <c r="H209" s="104">
        <v>1655000</v>
      </c>
      <c r="I209" s="104"/>
    </row>
    <row r="210" spans="1:9" ht="12.75">
      <c r="A210" s="100">
        <v>20</v>
      </c>
      <c r="B210" s="22" t="s">
        <v>181</v>
      </c>
      <c r="C210" s="106" t="s">
        <v>53</v>
      </c>
      <c r="D210" s="107"/>
      <c r="E210" s="113">
        <v>116000</v>
      </c>
      <c r="F210" s="113"/>
      <c r="G210" s="25">
        <f t="shared" si="8"/>
        <v>116000</v>
      </c>
      <c r="H210" s="104">
        <v>116000</v>
      </c>
      <c r="I210" s="104"/>
    </row>
    <row r="211" spans="1:9" ht="25.5">
      <c r="A211" s="100">
        <v>21</v>
      </c>
      <c r="B211" s="22" t="s">
        <v>182</v>
      </c>
      <c r="C211" s="106" t="s">
        <v>53</v>
      </c>
      <c r="D211" s="107"/>
      <c r="E211" s="113">
        <v>90000</v>
      </c>
      <c r="F211" s="113">
        <v>-42000</v>
      </c>
      <c r="G211" s="25">
        <f t="shared" si="8"/>
        <v>48000</v>
      </c>
      <c r="H211" s="104">
        <v>48000</v>
      </c>
      <c r="I211" s="104"/>
    </row>
    <row r="212" spans="1:9" ht="25.5">
      <c r="A212" s="100">
        <v>22</v>
      </c>
      <c r="B212" s="22" t="s">
        <v>179</v>
      </c>
      <c r="C212" s="106" t="s">
        <v>53</v>
      </c>
      <c r="D212" s="107"/>
      <c r="E212" s="113">
        <v>120000</v>
      </c>
      <c r="F212" s="113"/>
      <c r="G212" s="25">
        <f t="shared" si="8"/>
        <v>120000</v>
      </c>
      <c r="H212" s="104">
        <v>120000</v>
      </c>
      <c r="I212" s="104"/>
    </row>
    <row r="213" spans="1:9" ht="12.75">
      <c r="A213" s="100">
        <v>23</v>
      </c>
      <c r="B213" s="22" t="s">
        <v>183</v>
      </c>
      <c r="C213" s="106" t="s">
        <v>53</v>
      </c>
      <c r="D213" s="107"/>
      <c r="E213" s="113">
        <v>135000</v>
      </c>
      <c r="F213" s="113"/>
      <c r="G213" s="25">
        <f t="shared" si="8"/>
        <v>135000</v>
      </c>
      <c r="H213" s="104"/>
      <c r="I213" s="104">
        <v>135000</v>
      </c>
    </row>
    <row r="214" spans="1:9" ht="12.75">
      <c r="A214" s="100">
        <v>24</v>
      </c>
      <c r="B214" s="22" t="s">
        <v>184</v>
      </c>
      <c r="C214" s="106" t="s">
        <v>53</v>
      </c>
      <c r="D214" s="107"/>
      <c r="E214" s="113">
        <v>5000</v>
      </c>
      <c r="F214" s="113"/>
      <c r="G214" s="25">
        <f t="shared" si="8"/>
        <v>5000</v>
      </c>
      <c r="H214" s="104">
        <v>5000</v>
      </c>
      <c r="I214" s="104"/>
    </row>
    <row r="215" spans="1:9" ht="12.75">
      <c r="A215" s="100">
        <v>25</v>
      </c>
      <c r="B215" s="22" t="s">
        <v>185</v>
      </c>
      <c r="C215" s="106" t="s">
        <v>53</v>
      </c>
      <c r="D215" s="107"/>
      <c r="E215" s="113">
        <v>4000</v>
      </c>
      <c r="F215" s="113"/>
      <c r="G215" s="25">
        <f t="shared" si="8"/>
        <v>4000</v>
      </c>
      <c r="H215" s="104">
        <v>4000</v>
      </c>
      <c r="I215" s="104"/>
    </row>
    <row r="216" spans="1:9" ht="12.75">
      <c r="A216" s="100">
        <v>26</v>
      </c>
      <c r="B216" s="22" t="s">
        <v>186</v>
      </c>
      <c r="C216" s="106" t="s">
        <v>53</v>
      </c>
      <c r="D216" s="107"/>
      <c r="E216" s="113">
        <v>35000</v>
      </c>
      <c r="F216" s="113"/>
      <c r="G216" s="25">
        <f t="shared" si="8"/>
        <v>35000</v>
      </c>
      <c r="H216" s="104">
        <v>35000</v>
      </c>
      <c r="I216" s="104"/>
    </row>
    <row r="217" spans="1:9" ht="38.25">
      <c r="A217" s="100">
        <v>27</v>
      </c>
      <c r="B217" s="22" t="s">
        <v>189</v>
      </c>
      <c r="C217" s="106" t="s">
        <v>53</v>
      </c>
      <c r="D217" s="107"/>
      <c r="E217" s="113">
        <v>37000</v>
      </c>
      <c r="F217" s="113"/>
      <c r="G217" s="25">
        <f t="shared" si="8"/>
        <v>37000</v>
      </c>
      <c r="H217" s="104">
        <v>37000</v>
      </c>
      <c r="I217" s="104"/>
    </row>
    <row r="218" spans="1:9" ht="12.75">
      <c r="A218" s="100">
        <v>28</v>
      </c>
      <c r="B218" s="22" t="s">
        <v>187</v>
      </c>
      <c r="C218" s="106" t="s">
        <v>53</v>
      </c>
      <c r="D218" s="107"/>
      <c r="E218" s="113">
        <v>12000</v>
      </c>
      <c r="F218" s="113"/>
      <c r="G218" s="25">
        <f t="shared" si="8"/>
        <v>12000</v>
      </c>
      <c r="H218" s="104">
        <v>12000</v>
      </c>
      <c r="I218" s="104"/>
    </row>
    <row r="219" spans="1:9" ht="12.75">
      <c r="A219" s="100">
        <v>29</v>
      </c>
      <c r="B219" s="22" t="s">
        <v>69</v>
      </c>
      <c r="C219" s="106" t="s">
        <v>53</v>
      </c>
      <c r="D219" s="107"/>
      <c r="E219" s="113">
        <v>88000</v>
      </c>
      <c r="F219" s="113">
        <v>-88000</v>
      </c>
      <c r="G219" s="25">
        <f t="shared" si="8"/>
        <v>0</v>
      </c>
      <c r="H219" s="104"/>
      <c r="I219" s="104"/>
    </row>
    <row r="220" spans="1:9" ht="12.75">
      <c r="A220" s="100">
        <v>30</v>
      </c>
      <c r="B220" s="22" t="s">
        <v>188</v>
      </c>
      <c r="C220" s="106" t="s">
        <v>53</v>
      </c>
      <c r="D220" s="107"/>
      <c r="E220" s="113">
        <v>12000</v>
      </c>
      <c r="F220" s="113"/>
      <c r="G220" s="25">
        <f t="shared" si="8"/>
        <v>12000</v>
      </c>
      <c r="H220" s="104">
        <v>12000</v>
      </c>
      <c r="I220" s="104"/>
    </row>
    <row r="221" spans="1:9" ht="12.75">
      <c r="A221" s="100">
        <v>31</v>
      </c>
      <c r="B221" s="22" t="s">
        <v>256</v>
      </c>
      <c r="C221" s="106" t="s">
        <v>53</v>
      </c>
      <c r="D221" s="107"/>
      <c r="E221" s="107"/>
      <c r="F221" s="107">
        <v>500000</v>
      </c>
      <c r="G221" s="25">
        <f t="shared" si="8"/>
        <v>500000</v>
      </c>
      <c r="H221" s="104">
        <v>500000</v>
      </c>
      <c r="I221" s="104"/>
    </row>
    <row r="222" spans="1:9" ht="12.75">
      <c r="A222" s="100">
        <v>32</v>
      </c>
      <c r="B222" s="130" t="s">
        <v>252</v>
      </c>
      <c r="C222" s="106" t="s">
        <v>53</v>
      </c>
      <c r="D222" s="107"/>
      <c r="E222" s="107"/>
      <c r="F222" s="107">
        <v>300000</v>
      </c>
      <c r="G222" s="25">
        <f t="shared" si="8"/>
        <v>300000</v>
      </c>
      <c r="H222" s="104">
        <v>300000</v>
      </c>
      <c r="I222" s="104"/>
    </row>
    <row r="223" spans="1:9" ht="12.75">
      <c r="A223" s="100">
        <v>33</v>
      </c>
      <c r="B223" s="130" t="s">
        <v>253</v>
      </c>
      <c r="C223" s="106" t="s">
        <v>53</v>
      </c>
      <c r="D223" s="107"/>
      <c r="E223" s="107"/>
      <c r="F223" s="107">
        <v>75000</v>
      </c>
      <c r="G223" s="25">
        <f t="shared" si="8"/>
        <v>75000</v>
      </c>
      <c r="H223" s="104">
        <v>75000</v>
      </c>
      <c r="I223" s="104"/>
    </row>
    <row r="224" spans="1:9" ht="12.75">
      <c r="A224" s="100">
        <v>34</v>
      </c>
      <c r="B224" s="130" t="s">
        <v>254</v>
      </c>
      <c r="C224" s="106" t="s">
        <v>53</v>
      </c>
      <c r="D224" s="107"/>
      <c r="E224" s="107"/>
      <c r="F224" s="107">
        <v>450000</v>
      </c>
      <c r="G224" s="25">
        <f t="shared" si="8"/>
        <v>450000</v>
      </c>
      <c r="H224" s="104">
        <v>450000</v>
      </c>
      <c r="I224" s="104"/>
    </row>
    <row r="225" spans="1:9" ht="12.75">
      <c r="A225" s="4"/>
      <c r="B225" s="4"/>
      <c r="C225" s="108"/>
      <c r="D225" s="108"/>
      <c r="E225" s="108"/>
      <c r="F225" s="108"/>
      <c r="G225" s="2"/>
      <c r="H225" s="2"/>
      <c r="I225" s="2"/>
    </row>
    <row r="226" spans="1:9" ht="12.75">
      <c r="A226" s="4"/>
      <c r="B226" s="4"/>
      <c r="G226" s="105"/>
      <c r="H226" s="105"/>
      <c r="I226" s="105"/>
    </row>
  </sheetData>
  <sheetProtection/>
  <autoFilter ref="A4:I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7/h  la HCJM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2020-08-21T07:01:25Z</cp:lastPrinted>
  <dcterms:created xsi:type="dcterms:W3CDTF">2020-02-14T07:51:57Z</dcterms:created>
  <dcterms:modified xsi:type="dcterms:W3CDTF">2020-08-21T07:41:12Z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