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Foaie1 (5)" sheetId="1" r:id="rId1"/>
  </sheets>
  <definedNames>
    <definedName name="_xlnm.Print_Titles" localSheetId="0">'Foaie1 (5)'!$2:$4</definedName>
    <definedName name="_xlnm.Print_Area" localSheetId="0">'Foaie1 (5)'!$A$1:$F$94</definedName>
  </definedNames>
  <calcPr fullCalcOnLoad="1"/>
</workbook>
</file>

<file path=xl/sharedStrings.xml><?xml version="1.0" encoding="utf-8"?>
<sst xmlns="http://schemas.openxmlformats.org/spreadsheetml/2006/main" count="168" uniqueCount="116">
  <si>
    <t xml:space="preserve"> -lei-</t>
  </si>
  <si>
    <t>Nr. crt.</t>
  </si>
  <si>
    <t>Cap bg.</t>
  </si>
  <si>
    <t>Denumirea obiectivului de investiţie</t>
  </si>
  <si>
    <t>Program 2014</t>
  </si>
  <si>
    <t>din care:</t>
  </si>
  <si>
    <t>Buget local</t>
  </si>
  <si>
    <t>Buget de stat + venituri proprii MS</t>
  </si>
  <si>
    <t>3=4+5+6</t>
  </si>
  <si>
    <t>TOTAL CHELTUIELI DE INVESTIŢII 2012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</si>
  <si>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</si>
  <si>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</si>
  <si>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</si>
  <si>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</si>
  <si>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</si>
  <si>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</si>
  <si>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</si>
  <si>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</si>
  <si>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</si>
  <si>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</si>
  <si>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</si>
  <si>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</si>
  <si>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</si>
  <si>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</si>
  <si>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</si>
  <si>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</si>
  <si>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</si>
  <si>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</si>
  <si>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</si>
  <si>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</si>
  <si>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</si>
  <si>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</si>
  <si>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</si>
  <si>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</si>
  <si>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</si>
  <si>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</si>
  <si>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</si>
  <si>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</si>
  <si>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</si>
  <si>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</si>
  <si>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</si>
  <si>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</si>
  <si>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</si>
  <si>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</si>
  <si>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</si>
  <si>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</si>
  <si>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</si>
  <si>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</si>
  <si>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</si>
  <si>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</si>
  <si>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</si>
  <si>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</si>
  <si>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</si>
  <si>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</si>
  <si>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</si>
  <si>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</si>
  <si>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</si>
  <si>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</si>
  <si>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</si>
  <si>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</si>
  <si>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</si>
  <si>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</si>
  <si>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</si>
  <si>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</si>
  <si>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</si>
  <si>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</si>
  <si>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</si>
  <si>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Lucrari de amenajare spatii in vederea mutari anatomiei patologice</t>
  </si>
  <si>
    <t>Reparatie capitale bucatarie centrala si extindere cladire cu doua niveluri pentru activitati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</si>
  <si>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</si>
  <si>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</si>
  <si>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</si>
  <si>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</si>
  <si>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</si>
  <si>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</si>
  <si>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</si>
  <si>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</si>
  <si>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</si>
  <si>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</si>
  <si>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</si>
  <si>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</si>
  <si>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</si>
  <si>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</si>
  <si>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</si>
  <si>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</si>
  <si>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</si>
  <si>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</si>
  <si>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</si>
  <si>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</si>
  <si>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</si>
  <si>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</si>
  <si>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</t>
  </si>
  <si>
    <t>Calculator</t>
  </si>
  <si>
    <t>CENTRUL JUDEŢEAN PENTRU CULTURĂ TRADIŢIONALĂ ŞI EDUCAŢIE ARTISTICĂ-MUREŞ</t>
  </si>
  <si>
    <t>ANSAMBLUL ARTISTIC MUREŞ</t>
  </si>
  <si>
    <t>5</t>
  </si>
  <si>
    <t>Sistem de climatizare</t>
  </si>
  <si>
    <t>7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</si>
  <si>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</si>
  <si>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</si>
  <si>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</si>
  <si>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</si>
  <si>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</si>
  <si>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</si>
  <si>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</si>
  <si>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</si>
  <si>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</si>
  <si>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</si>
  <si>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</si>
  <si>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</si>
  <si>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</si>
  <si>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</si>
  <si>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</si>
  <si>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>84.B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</si>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</sst>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FF00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65" fontId="4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wrapText="1"/>
    </xf>
    <xf numFmtId="3" fontId="44" fillId="33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 wrapText="1"/>
    </xf>
    <xf numFmtId="49" fontId="45" fillId="34" borderId="10" xfId="50" applyNumberFormat="1" applyFont="1" applyFill="1" applyBorder="1" applyAlignment="1">
      <alignment wrapText="1"/>
      <protection/>
    </xf>
    <xf numFmtId="3" fontId="45" fillId="34" borderId="12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6" fillId="0" borderId="10" xfId="0" applyNumberFormat="1" applyFont="1" applyBorder="1" applyAlignment="1">
      <alignment/>
    </xf>
    <xf numFmtId="0" fontId="43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3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7" borderId="10" xfId="0" applyFont="1" applyFill="1" applyBorder="1" applyAlignment="1">
      <alignment wrapText="1"/>
    </xf>
    <xf numFmtId="3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horizontal="right" wrapText="1"/>
    </xf>
    <xf numFmtId="0" fontId="43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6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3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5" fillId="38" borderId="10" xfId="50" applyNumberFormat="1" applyFont="1" applyFill="1" applyBorder="1" applyAlignment="1">
      <alignment horizontal="right" wrapText="1"/>
      <protection/>
    </xf>
    <xf numFmtId="49" fontId="45" fillId="38" borderId="10" xfId="50" applyNumberFormat="1" applyFont="1" applyFill="1" applyBorder="1" applyAlignment="1">
      <alignment horizontal="center" wrapText="1"/>
      <protection/>
    </xf>
    <xf numFmtId="2" fontId="45" fillId="34" borderId="13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wrapText="1"/>
    </xf>
    <xf numFmtId="49" fontId="45" fillId="38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5" fillId="34" borderId="10" xfId="50" applyNumberFormat="1" applyFont="1" applyFill="1" applyBorder="1" applyAlignment="1">
      <alignment horizontal="right" wrapText="1"/>
      <protection/>
    </xf>
    <xf numFmtId="49" fontId="45" fillId="34" borderId="10" xfId="50" applyNumberFormat="1" applyFont="1" applyFill="1" applyBorder="1" applyAlignment="1">
      <alignment horizontal="center" wrapText="1"/>
      <protection/>
    </xf>
    <xf numFmtId="3" fontId="4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47" fillId="39" borderId="10" xfId="0" applyFont="1" applyFill="1" applyBorder="1" applyAlignment="1">
      <alignment horizontal="right" wrapText="1"/>
    </xf>
    <xf numFmtId="0" fontId="47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left" wrapText="1"/>
    </xf>
    <xf numFmtId="3" fontId="48" fillId="35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/>
    </xf>
    <xf numFmtId="0" fontId="9" fillId="39" borderId="10" xfId="0" applyFont="1" applyFill="1" applyBorder="1" applyAlignment="1">
      <alignment horizontal="right" wrapText="1"/>
    </xf>
    <xf numFmtId="0" fontId="9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/>
    </xf>
    <xf numFmtId="3" fontId="43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9" fillId="39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47" fillId="33" borderId="10" xfId="50" applyNumberFormat="1" applyFont="1" applyFill="1" applyBorder="1" applyAlignment="1">
      <alignment horizontal="right" wrapText="1"/>
      <protection/>
    </xf>
    <xf numFmtId="0" fontId="47" fillId="33" borderId="10" xfId="0" applyFont="1" applyFill="1" applyBorder="1" applyAlignment="1">
      <alignment horizontal="center" wrapText="1"/>
    </xf>
    <xf numFmtId="49" fontId="8" fillId="33" borderId="10" xfId="50" applyNumberFormat="1" applyFont="1" applyFill="1" applyBorder="1" applyAlignment="1">
      <alignment horizontal="right" wrapText="1"/>
      <protection/>
    </xf>
    <xf numFmtId="0" fontId="43" fillId="0" borderId="10" xfId="0" applyFont="1" applyFill="1" applyBorder="1" applyAlignment="1">
      <alignment wrapText="1"/>
    </xf>
    <xf numFmtId="3" fontId="45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wrapText="1"/>
    </xf>
    <xf numFmtId="3" fontId="3" fillId="39" borderId="10" xfId="0" applyNumberFormat="1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9.140625" defaultRowHeight="15"/>
  <cols>
    <col min="1" max="2" width="5.00390625" style="1" customWidth="1"/>
    <col min="3" max="3" width="53.8515625" style="1" customWidth="1"/>
    <col min="4" max="5" width="10.00390625" style="2" customWidth="1"/>
    <col min="6" max="6" width="9.8515625" style="2" customWidth="1"/>
    <col min="7" max="16384" width="9.140625" style="2" customWidth="1"/>
  </cols>
  <sheetData>
    <row r="1" ht="15">
      <c r="F1" s="3" t="s">
        <v>0</v>
      </c>
    </row>
    <row r="2" spans="1:6" ht="12.75" customHeight="1">
      <c r="A2" s="125" t="s">
        <v>1</v>
      </c>
      <c r="B2" s="125" t="s">
        <v>2</v>
      </c>
      <c r="C2" s="125" t="s">
        <v>3</v>
      </c>
      <c r="D2" s="128" t="s">
        <v>4</v>
      </c>
      <c r="E2" s="128" t="s">
        <v>5</v>
      </c>
      <c r="F2" s="128"/>
    </row>
    <row r="3" spans="1:6" ht="48.75" customHeight="1">
      <c r="A3" s="126"/>
      <c r="B3" s="127"/>
      <c r="C3" s="126"/>
      <c r="D3" s="128"/>
      <c r="E3" s="4" t="s">
        <v>6</v>
      </c>
      <c r="F3" s="5" t="s">
        <v>7</v>
      </c>
    </row>
    <row r="4" spans="1:6" ht="15.75" thickBot="1">
      <c r="A4" s="6">
        <v>0</v>
      </c>
      <c r="B4" s="6">
        <v>1</v>
      </c>
      <c r="C4" s="6">
        <v>2</v>
      </c>
      <c r="D4" s="6" t="s">
        <v>8</v>
      </c>
      <c r="E4" s="7">
        <v>4</v>
      </c>
      <c r="F4" s="7">
        <v>5</v>
      </c>
    </row>
    <row r="5" spans="1:6" ht="15.75" thickTop="1">
      <c r="A5" s="8"/>
      <c r="B5" s="8"/>
      <c r="C5" s="9" t="s">
        <v>9</v>
      </c>
      <c r="D5" s="10">
        <f>D6+D34+D36+D38+D43+D65+D82+D91</f>
        <v>48550849.561735496</v>
      </c>
      <c r="E5" s="10">
        <f>E6+E34+E36+E38+E43+E65+E82+E91</f>
        <v>38740999.561735496</v>
      </c>
      <c r="F5" s="10">
        <f>F6+F34+F36+F38+F43+F65+F82+F91</f>
        <v>9809850</v>
      </c>
    </row>
    <row r="6" spans="1:6" ht="15">
      <c r="A6" s="11"/>
      <c r="B6" s="11"/>
      <c r="C6" s="12" t="s">
        <v>10</v>
      </c>
      <c r="D6" s="13">
        <f>SUM(E6:F6)</f>
        <v>32787999.5617355</v>
      </c>
      <c r="E6" s="14">
        <f>E7+E18+E27+E24</f>
        <v>32787999.5617355</v>
      </c>
      <c r="F6" s="14">
        <f>F7+F18+F27+F24</f>
        <v>0</v>
      </c>
    </row>
    <row r="7" spans="1:6" ht="15">
      <c r="A7" s="15"/>
      <c r="B7" s="15"/>
      <c r="C7" s="16" t="s">
        <v>11</v>
      </c>
      <c r="D7" s="17">
        <f>SUM(D8:D17)</f>
        <v>6743000</v>
      </c>
      <c r="E7" s="17">
        <f>SUM(E8:E17)</f>
        <v>7364000</v>
      </c>
      <c r="F7" s="17">
        <f>SUM(F8:F17)</f>
        <v>0</v>
      </c>
    </row>
    <row r="8" spans="1:6" s="23" customFormat="1" ht="15">
      <c r="A8" s="18">
        <v>1</v>
      </c>
      <c r="B8" s="19" t="s">
        <v>12</v>
      </c>
      <c r="C8" s="20" t="s">
        <v>13</v>
      </c>
      <c r="D8" s="21">
        <f>E8+F8</f>
        <v>2130000</v>
      </c>
      <c r="E8" s="21">
        <v>2130000</v>
      </c>
      <c r="F8" s="22"/>
    </row>
    <row r="9" spans="1:6" ht="15">
      <c r="A9" s="15">
        <v>2</v>
      </c>
      <c r="B9" s="24" t="s">
        <v>14</v>
      </c>
      <c r="C9" s="25" t="s">
        <v>15</v>
      </c>
      <c r="D9" s="21">
        <f aca="true" t="shared" si="0" ref="D9:D17">E9+F9</f>
        <v>343000</v>
      </c>
      <c r="E9" s="26">
        <v>343000</v>
      </c>
      <c r="F9" s="27"/>
    </row>
    <row r="10" spans="1:6" ht="15">
      <c r="A10" s="18">
        <v>3</v>
      </c>
      <c r="B10" s="28" t="s">
        <v>12</v>
      </c>
      <c r="C10" s="29" t="s">
        <v>16</v>
      </c>
      <c r="D10" s="21">
        <f t="shared" si="0"/>
        <v>30000</v>
      </c>
      <c r="E10" s="21">
        <v>30000</v>
      </c>
      <c r="F10" s="30"/>
    </row>
    <row r="11" spans="1:6" ht="202.5" customHeight="1">
      <c r="A11" s="15">
        <v>4</v>
      </c>
      <c r="B11" s="31" t="s">
        <v>14</v>
      </c>
      <c r="C11" s="32" t="s">
        <v>17</v>
      </c>
      <c r="D11" s="21">
        <f t="shared" si="0"/>
        <v>2000000</v>
      </c>
      <c r="E11" s="26">
        <v>2000000</v>
      </c>
      <c r="F11" s="33"/>
    </row>
    <row r="12" spans="1:6" ht="15">
      <c r="A12" s="18">
        <v>5</v>
      </c>
      <c r="B12" s="31" t="s">
        <v>14</v>
      </c>
      <c r="C12" s="34" t="s">
        <v>18</v>
      </c>
      <c r="D12" s="21"/>
      <c r="E12" s="26">
        <v>16000</v>
      </c>
      <c r="F12" s="33"/>
    </row>
    <row r="13" spans="1:6" ht="15">
      <c r="A13" s="15">
        <v>6</v>
      </c>
      <c r="B13" s="31" t="s">
        <v>14</v>
      </c>
      <c r="C13" s="34" t="s">
        <v>19</v>
      </c>
      <c r="D13" s="21"/>
      <c r="E13" s="26">
        <v>100000</v>
      </c>
      <c r="F13" s="33"/>
    </row>
    <row r="14" spans="1:6" ht="15">
      <c r="A14" s="18">
        <v>7</v>
      </c>
      <c r="B14" s="31" t="s">
        <v>14</v>
      </c>
      <c r="C14" s="34" t="s">
        <v>20</v>
      </c>
      <c r="D14" s="21"/>
      <c r="E14" s="26">
        <v>221000</v>
      </c>
      <c r="F14" s="33"/>
    </row>
    <row r="15" spans="1:6" ht="15">
      <c r="A15" s="15">
        <v>8</v>
      </c>
      <c r="B15" s="31" t="s">
        <v>14</v>
      </c>
      <c r="C15" s="18" t="s">
        <v>21</v>
      </c>
      <c r="D15" s="21"/>
      <c r="E15" s="26">
        <v>284000</v>
      </c>
      <c r="F15" s="33"/>
    </row>
    <row r="16" spans="1:6" ht="15">
      <c r="A16" s="18">
        <v>9</v>
      </c>
      <c r="B16" s="31">
        <v>51</v>
      </c>
      <c r="C16" s="34" t="s">
        <v>22</v>
      </c>
      <c r="D16" s="21">
        <f t="shared" si="0"/>
        <v>1717000</v>
      </c>
      <c r="E16" s="35">
        <f>984000+1534000-100000-116000-284000-221000-80000</f>
        <v>1717000</v>
      </c>
      <c r="F16" s="33"/>
    </row>
    <row r="17" spans="1:6" ht="30">
      <c r="A17" s="15">
        <v>10</v>
      </c>
      <c r="B17" s="31">
        <v>51</v>
      </c>
      <c r="C17" s="34" t="s">
        <v>23</v>
      </c>
      <c r="D17" s="21">
        <f t="shared" si="0"/>
        <v>523000</v>
      </c>
      <c r="E17" s="35">
        <v>523000</v>
      </c>
      <c r="F17" s="33"/>
    </row>
    <row r="18" spans="1:6" ht="15">
      <c r="A18" s="36"/>
      <c r="B18" s="37"/>
      <c r="C18" s="38" t="s">
        <v>24</v>
      </c>
      <c r="D18" s="17">
        <f>SUM(D19:D23)</f>
        <v>3206000</v>
      </c>
      <c r="E18" s="17">
        <f>SUM(E19:E23)</f>
        <v>3206000</v>
      </c>
      <c r="F18" s="17">
        <f>SUM(F19:F22)</f>
        <v>0</v>
      </c>
    </row>
    <row r="19" spans="1:6" ht="45">
      <c r="A19" s="39">
        <v>1</v>
      </c>
      <c r="B19" s="40" t="s">
        <v>25</v>
      </c>
      <c r="C19" s="41" t="s">
        <v>26</v>
      </c>
      <c r="D19" s="42">
        <f>SUM(E19:F19)</f>
        <v>80000</v>
      </c>
      <c r="E19" s="42">
        <f>80000</f>
        <v>80000</v>
      </c>
      <c r="F19" s="30"/>
    </row>
    <row r="20" spans="1:6" ht="45">
      <c r="A20" s="39">
        <v>2</v>
      </c>
      <c r="B20" s="40" t="s">
        <v>25</v>
      </c>
      <c r="C20" s="41" t="s">
        <v>27</v>
      </c>
      <c r="D20" s="42">
        <f>SUM(E20:F20)</f>
        <v>15000</v>
      </c>
      <c r="E20" s="42">
        <v>15000</v>
      </c>
      <c r="F20" s="30"/>
    </row>
    <row r="21" spans="1:6" ht="45">
      <c r="A21" s="39">
        <v>3</v>
      </c>
      <c r="B21" s="40" t="s">
        <v>28</v>
      </c>
      <c r="C21" s="41" t="s">
        <v>29</v>
      </c>
      <c r="D21" s="42">
        <f>SUM(E21:F21)</f>
        <v>3000000</v>
      </c>
      <c r="E21" s="42">
        <v>3000000</v>
      </c>
      <c r="F21" s="30"/>
    </row>
    <row r="22" spans="1:6" ht="30">
      <c r="A22" s="39">
        <v>4</v>
      </c>
      <c r="B22" s="40" t="s">
        <v>25</v>
      </c>
      <c r="C22" s="43" t="s">
        <v>30</v>
      </c>
      <c r="D22" s="42">
        <f>SUM(E22:F22)</f>
        <v>36000</v>
      </c>
      <c r="E22" s="44">
        <v>36000</v>
      </c>
      <c r="F22" s="30"/>
    </row>
    <row r="23" spans="1:6" ht="45">
      <c r="A23" s="39">
        <v>5</v>
      </c>
      <c r="B23" s="40" t="s">
        <v>25</v>
      </c>
      <c r="C23" s="43" t="s">
        <v>31</v>
      </c>
      <c r="D23" s="42">
        <f>SUM(E23:F23)</f>
        <v>75000</v>
      </c>
      <c r="E23" s="44">
        <v>75000</v>
      </c>
      <c r="F23" s="30"/>
    </row>
    <row r="24" spans="1:6" ht="15">
      <c r="A24" s="39"/>
      <c r="B24" s="45"/>
      <c r="C24" s="46" t="s">
        <v>32</v>
      </c>
      <c r="D24" s="42">
        <f>SUM(E24:F24)</f>
        <v>160000</v>
      </c>
      <c r="E24" s="47">
        <f>E25+E26</f>
        <v>160000</v>
      </c>
      <c r="F24" s="47">
        <f>F25+F26</f>
        <v>0</v>
      </c>
    </row>
    <row r="25" spans="1:6" ht="45">
      <c r="A25" s="39">
        <v>1</v>
      </c>
      <c r="B25" s="45" t="s">
        <v>33</v>
      </c>
      <c r="C25" s="43" t="s">
        <v>34</v>
      </c>
      <c r="D25" s="42">
        <f>SUM(E25:F25)</f>
        <v>144000</v>
      </c>
      <c r="E25" s="44">
        <v>144000</v>
      </c>
      <c r="F25" s="30"/>
    </row>
    <row r="26" spans="1:6" ht="48" customHeight="1">
      <c r="A26" s="39">
        <v>2</v>
      </c>
      <c r="B26" s="45" t="s">
        <v>33</v>
      </c>
      <c r="C26" s="48" t="s">
        <v>35</v>
      </c>
      <c r="D26" s="42">
        <f>SUM(E26:F26)</f>
        <v>16000</v>
      </c>
      <c r="E26" s="44">
        <v>16000</v>
      </c>
      <c r="F26" s="30"/>
    </row>
    <row r="27" spans="1:6" ht="15">
      <c r="A27" s="49"/>
      <c r="B27" s="37"/>
      <c r="C27" s="38" t="s">
        <v>36</v>
      </c>
      <c r="D27" s="17">
        <f>D28+D31</f>
        <v>22057999.5617355</v>
      </c>
      <c r="E27" s="17">
        <f>E28+E31</f>
        <v>22057999.5617355</v>
      </c>
      <c r="F27" s="17">
        <f>F28+F31</f>
        <v>0</v>
      </c>
    </row>
    <row r="28" spans="1:6" ht="15">
      <c r="A28" s="49"/>
      <c r="B28" s="37"/>
      <c r="C28" s="50" t="s">
        <v>37</v>
      </c>
      <c r="D28" s="51">
        <f>D29+D30</f>
        <v>18912999.5617355</v>
      </c>
      <c r="E28" s="51">
        <f>E29+E30</f>
        <v>18912999.5617355</v>
      </c>
      <c r="F28" s="51">
        <f>F29+F30</f>
        <v>0</v>
      </c>
    </row>
    <row r="29" spans="1:6" s="23" customFormat="1" ht="15">
      <c r="A29" s="39">
        <v>1</v>
      </c>
      <c r="B29" s="52">
        <v>84</v>
      </c>
      <c r="C29" s="53" t="s">
        <v>38</v>
      </c>
      <c r="D29" s="54">
        <f>E29+F29</f>
        <v>17012999.5617355</v>
      </c>
      <c r="E29" s="54">
        <f>11225999.5617355+5787000</f>
        <v>17012999.5617355</v>
      </c>
      <c r="F29" s="54"/>
    </row>
    <row r="30" spans="1:6" s="23" customFormat="1" ht="30">
      <c r="A30" s="39">
        <v>2</v>
      </c>
      <c r="B30" s="52" t="s">
        <v>39</v>
      </c>
      <c r="C30" s="53" t="s">
        <v>40</v>
      </c>
      <c r="D30" s="54">
        <f>E30+F30</f>
        <v>1900000</v>
      </c>
      <c r="E30" s="54">
        <v>1900000</v>
      </c>
      <c r="F30" s="54"/>
    </row>
    <row r="31" spans="1:6" ht="15">
      <c r="A31" s="49"/>
      <c r="B31" s="37"/>
      <c r="C31" s="50" t="s">
        <v>41</v>
      </c>
      <c r="D31" s="17">
        <f>F31+E31</f>
        <v>3145000</v>
      </c>
      <c r="E31" s="17">
        <f>E32+E33</f>
        <v>3145000</v>
      </c>
      <c r="F31" s="17">
        <f>F32+F33</f>
        <v>0</v>
      </c>
    </row>
    <row r="32" spans="1:6" ht="30">
      <c r="A32" s="49">
        <v>1</v>
      </c>
      <c r="B32" s="55" t="s">
        <v>39</v>
      </c>
      <c r="C32" s="56" t="s">
        <v>42</v>
      </c>
      <c r="D32" s="54">
        <f>E32+F32</f>
        <v>145000</v>
      </c>
      <c r="E32" s="57">
        <v>145000</v>
      </c>
      <c r="F32" s="33"/>
    </row>
    <row r="33" spans="1:6" ht="30">
      <c r="A33" s="49">
        <v>2</v>
      </c>
      <c r="B33" s="55" t="s">
        <v>39</v>
      </c>
      <c r="C33" s="56" t="s">
        <v>43</v>
      </c>
      <c r="D33" s="54">
        <f>E33+F33</f>
        <v>3000000</v>
      </c>
      <c r="E33" s="26">
        <v>3000000</v>
      </c>
      <c r="F33" s="33"/>
    </row>
    <row r="34" spans="1:6" ht="15">
      <c r="A34" s="58"/>
      <c r="B34" s="59" t="s">
        <v>44</v>
      </c>
      <c r="C34" s="60" t="s">
        <v>45</v>
      </c>
      <c r="D34" s="14">
        <f>D35</f>
        <v>75000</v>
      </c>
      <c r="E34" s="14">
        <f>E35</f>
        <v>75000</v>
      </c>
      <c r="F34" s="14">
        <f>F35</f>
        <v>0</v>
      </c>
    </row>
    <row r="35" spans="1:6" ht="15">
      <c r="A35" s="49">
        <v>1</v>
      </c>
      <c r="B35" s="61" t="s">
        <v>46</v>
      </c>
      <c r="C35" s="62" t="s">
        <v>47</v>
      </c>
      <c r="D35" s="35">
        <f>SUM(E35:F35)</f>
        <v>75000</v>
      </c>
      <c r="E35" s="35">
        <v>75000</v>
      </c>
      <c r="F35" s="35"/>
    </row>
    <row r="36" spans="1:6" ht="30">
      <c r="A36" s="58"/>
      <c r="B36" s="63">
        <v>54</v>
      </c>
      <c r="C36" s="64" t="s">
        <v>48</v>
      </c>
      <c r="D36" s="14">
        <f>D37</f>
        <v>10000</v>
      </c>
      <c r="E36" s="14">
        <f>E37</f>
        <v>10000</v>
      </c>
      <c r="F36" s="14">
        <f>F37</f>
        <v>0</v>
      </c>
    </row>
    <row r="37" spans="1:6" ht="15">
      <c r="A37" s="65" t="s">
        <v>49</v>
      </c>
      <c r="B37" s="66" t="s">
        <v>46</v>
      </c>
      <c r="C37" s="15" t="s">
        <v>50</v>
      </c>
      <c r="D37" s="35">
        <f>E37</f>
        <v>10000</v>
      </c>
      <c r="E37" s="35">
        <v>10000</v>
      </c>
      <c r="F37" s="35"/>
    </row>
    <row r="38" spans="1:6" ht="15">
      <c r="A38" s="67"/>
      <c r="B38" s="68" t="s">
        <v>44</v>
      </c>
      <c r="C38" s="12" t="s">
        <v>51</v>
      </c>
      <c r="D38" s="14">
        <f>SUM(D39:D42)</f>
        <v>104000</v>
      </c>
      <c r="E38" s="14">
        <f>SUM(E39:E42)</f>
        <v>104000</v>
      </c>
      <c r="F38" s="14">
        <f>SUM(F39:F42)</f>
        <v>0</v>
      </c>
    </row>
    <row r="39" spans="1:6" s="69" customFormat="1" ht="15">
      <c r="A39" s="49">
        <v>1</v>
      </c>
      <c r="B39" s="61" t="s">
        <v>46</v>
      </c>
      <c r="C39" s="15" t="s">
        <v>52</v>
      </c>
      <c r="D39" s="35">
        <f>SUM(E39:F39)</f>
        <v>41000</v>
      </c>
      <c r="E39" s="35">
        <v>41000</v>
      </c>
      <c r="F39" s="35"/>
    </row>
    <row r="40" spans="1:6" s="69" customFormat="1" ht="15">
      <c r="A40" s="49">
        <v>2</v>
      </c>
      <c r="B40" s="61" t="s">
        <v>46</v>
      </c>
      <c r="C40" s="15" t="s">
        <v>53</v>
      </c>
      <c r="D40" s="35">
        <f>SUM(E40:F40)</f>
        <v>34000</v>
      </c>
      <c r="E40" s="35">
        <v>34000</v>
      </c>
      <c r="F40" s="35"/>
    </row>
    <row r="41" spans="1:6" s="69" customFormat="1" ht="15">
      <c r="A41" s="49">
        <v>3</v>
      </c>
      <c r="B41" s="61" t="s">
        <v>46</v>
      </c>
      <c r="C41" s="15" t="s">
        <v>54</v>
      </c>
      <c r="D41" s="35">
        <f>SUM(E41:F41)</f>
        <v>12000</v>
      </c>
      <c r="E41" s="35">
        <v>12000</v>
      </c>
      <c r="F41" s="35"/>
    </row>
    <row r="42" spans="1:6" s="69" customFormat="1" ht="15">
      <c r="A42" s="49">
        <v>4</v>
      </c>
      <c r="B42" s="61" t="s">
        <v>46</v>
      </c>
      <c r="C42" s="15" t="s">
        <v>55</v>
      </c>
      <c r="D42" s="35">
        <f>SUM(E42:F42)</f>
        <v>17000</v>
      </c>
      <c r="E42" s="35">
        <v>17000</v>
      </c>
      <c r="F42" s="35"/>
    </row>
    <row r="43" spans="1:6" ht="15">
      <c r="A43" s="70"/>
      <c r="B43" s="71"/>
      <c r="C43" s="72" t="s">
        <v>56</v>
      </c>
      <c r="D43" s="14">
        <f>D44+D61</f>
        <v>12309850</v>
      </c>
      <c r="E43" s="14">
        <f>E44+E61</f>
        <v>2500000</v>
      </c>
      <c r="F43" s="14">
        <f>F44+F61</f>
        <v>9809850</v>
      </c>
    </row>
    <row r="44" spans="1:6" ht="15">
      <c r="A44" s="73"/>
      <c r="B44" s="74">
        <v>66</v>
      </c>
      <c r="C44" s="75" t="s">
        <v>57</v>
      </c>
      <c r="D44" s="76">
        <f>F44+E44</f>
        <v>11684850</v>
      </c>
      <c r="E44" s="76">
        <f>SUM(E45:E60)</f>
        <v>1875000</v>
      </c>
      <c r="F44" s="76">
        <f>SUM(F45:F60)</f>
        <v>9809850</v>
      </c>
    </row>
    <row r="45" spans="1:6" s="23" customFormat="1" ht="15">
      <c r="A45" s="77">
        <v>1</v>
      </c>
      <c r="B45" s="78" t="s">
        <v>25</v>
      </c>
      <c r="C45" s="79" t="s">
        <v>58</v>
      </c>
      <c r="D45" s="80">
        <f aca="true" t="shared" si="1" ref="D45:D60">SUM(E45:F45)</f>
        <v>3675000</v>
      </c>
      <c r="E45" s="81">
        <v>175000</v>
      </c>
      <c r="F45" s="27">
        <v>3500000</v>
      </c>
    </row>
    <row r="46" spans="1:6" ht="15">
      <c r="A46" s="77">
        <v>2</v>
      </c>
      <c r="B46" s="78" t="s">
        <v>25</v>
      </c>
      <c r="C46" s="82" t="s">
        <v>59</v>
      </c>
      <c r="D46" s="80">
        <f t="shared" si="1"/>
        <v>61650</v>
      </c>
      <c r="E46" s="81">
        <v>61650</v>
      </c>
      <c r="F46" s="27"/>
    </row>
    <row r="47" spans="1:6" s="69" customFormat="1" ht="15">
      <c r="A47" s="77">
        <v>3</v>
      </c>
      <c r="B47" s="78" t="s">
        <v>25</v>
      </c>
      <c r="C47" s="82" t="s">
        <v>60</v>
      </c>
      <c r="D47" s="80">
        <f t="shared" si="1"/>
        <v>41000</v>
      </c>
      <c r="E47" s="81">
        <v>41000</v>
      </c>
      <c r="F47" s="27"/>
    </row>
    <row r="48" spans="1:6" s="69" customFormat="1" ht="15">
      <c r="A48" s="77">
        <v>4</v>
      </c>
      <c r="B48" s="78" t="s">
        <v>25</v>
      </c>
      <c r="C48" s="82" t="s">
        <v>61</v>
      </c>
      <c r="D48" s="80">
        <f t="shared" si="1"/>
        <v>60750</v>
      </c>
      <c r="E48" s="83">
        <v>60750</v>
      </c>
      <c r="F48" s="27"/>
    </row>
    <row r="49" spans="1:6" s="69" customFormat="1" ht="15">
      <c r="A49" s="77">
        <v>5</v>
      </c>
      <c r="B49" s="78" t="s">
        <v>25</v>
      </c>
      <c r="C49" s="82" t="s">
        <v>62</v>
      </c>
      <c r="D49" s="80">
        <f t="shared" si="1"/>
        <v>45000</v>
      </c>
      <c r="E49" s="83">
        <v>45000</v>
      </c>
      <c r="F49" s="27"/>
    </row>
    <row r="50" spans="1:6" s="69" customFormat="1" ht="15">
      <c r="A50" s="77">
        <v>6</v>
      </c>
      <c r="B50" s="78" t="s">
        <v>25</v>
      </c>
      <c r="C50" s="82" t="s">
        <v>63</v>
      </c>
      <c r="D50" s="80">
        <f t="shared" si="1"/>
        <v>20000</v>
      </c>
      <c r="E50" s="83">
        <v>20000</v>
      </c>
      <c r="F50" s="27"/>
    </row>
    <row r="51" spans="1:6" s="69" customFormat="1" ht="15">
      <c r="A51" s="77">
        <v>7</v>
      </c>
      <c r="B51" s="78" t="s">
        <v>25</v>
      </c>
      <c r="C51" s="82" t="s">
        <v>64</v>
      </c>
      <c r="D51" s="80">
        <f t="shared" si="1"/>
        <v>20000</v>
      </c>
      <c r="E51" s="83">
        <v>20000</v>
      </c>
      <c r="F51" s="27"/>
    </row>
    <row r="52" spans="1:6" s="69" customFormat="1" ht="15">
      <c r="A52" s="77">
        <v>8</v>
      </c>
      <c r="B52" s="78" t="s">
        <v>25</v>
      </c>
      <c r="C52" s="82" t="s">
        <v>65</v>
      </c>
      <c r="D52" s="80">
        <f t="shared" si="1"/>
        <v>7000</v>
      </c>
      <c r="E52" s="81">
        <v>7000</v>
      </c>
      <c r="F52" s="27"/>
    </row>
    <row r="53" spans="1:6" s="69" customFormat="1" ht="15">
      <c r="A53" s="77">
        <v>9</v>
      </c>
      <c r="B53" s="78" t="s">
        <v>25</v>
      </c>
      <c r="C53" s="82" t="s">
        <v>66</v>
      </c>
      <c r="D53" s="80">
        <f t="shared" si="1"/>
        <v>45000</v>
      </c>
      <c r="E53" s="81">
        <v>45000</v>
      </c>
      <c r="F53" s="27"/>
    </row>
    <row r="54" spans="1:6" s="69" customFormat="1" ht="17.25" customHeight="1">
      <c r="A54" s="77">
        <v>10</v>
      </c>
      <c r="B54" s="78" t="s">
        <v>25</v>
      </c>
      <c r="C54" s="84" t="s">
        <v>67</v>
      </c>
      <c r="D54" s="80">
        <f t="shared" si="1"/>
        <v>20000</v>
      </c>
      <c r="E54" s="81">
        <v>20000</v>
      </c>
      <c r="F54" s="27"/>
    </row>
    <row r="55" spans="1:6" s="69" customFormat="1" ht="30">
      <c r="A55" s="77">
        <v>11</v>
      </c>
      <c r="B55" s="78" t="s">
        <v>25</v>
      </c>
      <c r="C55" s="84" t="s">
        <v>68</v>
      </c>
      <c r="D55" s="80">
        <f t="shared" si="1"/>
        <v>4463000</v>
      </c>
      <c r="E55" s="81">
        <v>223150</v>
      </c>
      <c r="F55" s="27">
        <v>4239850</v>
      </c>
    </row>
    <row r="56" spans="1:6" s="69" customFormat="1" ht="30">
      <c r="A56" s="77">
        <v>12</v>
      </c>
      <c r="B56" s="78" t="s">
        <v>25</v>
      </c>
      <c r="C56" s="85" t="s">
        <v>69</v>
      </c>
      <c r="D56" s="80">
        <f t="shared" si="1"/>
        <v>1578450</v>
      </c>
      <c r="E56" s="81">
        <v>78450</v>
      </c>
      <c r="F56" s="27">
        <v>1500000</v>
      </c>
    </row>
    <row r="57" spans="1:6" s="69" customFormat="1" ht="30">
      <c r="A57" s="77">
        <v>13</v>
      </c>
      <c r="B57" s="78" t="s">
        <v>25</v>
      </c>
      <c r="C57" s="84" t="s">
        <v>70</v>
      </c>
      <c r="D57" s="80">
        <f t="shared" si="1"/>
        <v>362000</v>
      </c>
      <c r="E57" s="81">
        <v>362000</v>
      </c>
      <c r="F57" s="27"/>
    </row>
    <row r="58" spans="1:6" s="69" customFormat="1" ht="30">
      <c r="A58" s="77">
        <v>14</v>
      </c>
      <c r="B58" s="78" t="s">
        <v>25</v>
      </c>
      <c r="C58" s="85" t="s">
        <v>71</v>
      </c>
      <c r="D58" s="80">
        <f t="shared" si="1"/>
        <v>600000</v>
      </c>
      <c r="E58" s="83">
        <v>30000</v>
      </c>
      <c r="F58" s="27">
        <v>570000</v>
      </c>
    </row>
    <row r="59" spans="1:6" s="69" customFormat="1" ht="45">
      <c r="A59" s="77">
        <v>15</v>
      </c>
      <c r="B59" s="78" t="s">
        <v>25</v>
      </c>
      <c r="C59" s="84" t="s">
        <v>72</v>
      </c>
      <c r="D59" s="80">
        <f t="shared" si="1"/>
        <v>371000</v>
      </c>
      <c r="E59" s="81">
        <v>371000</v>
      </c>
      <c r="F59" s="27"/>
    </row>
    <row r="60" spans="1:6" s="69" customFormat="1" ht="30">
      <c r="A60" s="77">
        <v>16</v>
      </c>
      <c r="B60" s="78" t="s">
        <v>25</v>
      </c>
      <c r="C60" s="84" t="s">
        <v>73</v>
      </c>
      <c r="D60" s="80">
        <f t="shared" si="1"/>
        <v>315000</v>
      </c>
      <c r="E60" s="81">
        <v>315000</v>
      </c>
      <c r="F60" s="27"/>
    </row>
    <row r="61" spans="1:6" ht="15">
      <c r="A61" s="73"/>
      <c r="B61" s="74">
        <v>66</v>
      </c>
      <c r="C61" s="86" t="s">
        <v>74</v>
      </c>
      <c r="D61" s="76">
        <f>E61+F61</f>
        <v>625000</v>
      </c>
      <c r="E61" s="76">
        <f>E63+E62+E64</f>
        <v>625000</v>
      </c>
      <c r="F61" s="76">
        <f>SUM(F62:F64)</f>
        <v>0</v>
      </c>
    </row>
    <row r="62" spans="1:6" s="23" customFormat="1" ht="15">
      <c r="A62" s="39">
        <v>1</v>
      </c>
      <c r="B62" s="28" t="s">
        <v>25</v>
      </c>
      <c r="C62" s="87" t="s">
        <v>75</v>
      </c>
      <c r="D62" s="88">
        <f>SUM(E62:F62)</f>
        <v>284000</v>
      </c>
      <c r="E62" s="88">
        <v>284000</v>
      </c>
      <c r="F62" s="89"/>
    </row>
    <row r="63" spans="1:6" ht="15">
      <c r="A63" s="39">
        <v>6</v>
      </c>
      <c r="B63" s="28" t="s">
        <v>25</v>
      </c>
      <c r="C63" s="90" t="s">
        <v>76</v>
      </c>
      <c r="D63" s="88">
        <f>SUM(E63:F63)</f>
        <v>191000</v>
      </c>
      <c r="E63" s="91">
        <v>191000</v>
      </c>
      <c r="F63" s="92"/>
    </row>
    <row r="64" spans="1:6" ht="15">
      <c r="A64" s="39">
        <v>8</v>
      </c>
      <c r="B64" s="28" t="s">
        <v>25</v>
      </c>
      <c r="C64" s="90" t="s">
        <v>77</v>
      </c>
      <c r="D64" s="88">
        <f>SUM(E64:F64)</f>
        <v>150000</v>
      </c>
      <c r="E64" s="91">
        <v>150000</v>
      </c>
      <c r="F64" s="92"/>
    </row>
    <row r="65" spans="1:6" s="69" customFormat="1" ht="15">
      <c r="A65" s="70"/>
      <c r="B65" s="71"/>
      <c r="C65" s="72" t="s">
        <v>78</v>
      </c>
      <c r="D65" s="14">
        <f>E65+F65</f>
        <v>388000</v>
      </c>
      <c r="E65" s="14">
        <f>E66+E69+E72+E75+E79+E77</f>
        <v>388000</v>
      </c>
      <c r="F65" s="14">
        <f>F66+F69+F72+F75+F79</f>
        <v>0</v>
      </c>
    </row>
    <row r="66" spans="1:6" s="69" customFormat="1" ht="15">
      <c r="A66" s="93">
        <v>67</v>
      </c>
      <c r="B66" s="94">
        <v>67</v>
      </c>
      <c r="C66" s="95" t="s">
        <v>79</v>
      </c>
      <c r="D66" s="96">
        <f>E66+F66</f>
        <v>50000</v>
      </c>
      <c r="E66" s="96">
        <f>E67+E68</f>
        <v>50000</v>
      </c>
      <c r="F66" s="96">
        <f>F67+F68</f>
        <v>0</v>
      </c>
    </row>
    <row r="67" spans="1:6" s="69" customFormat="1" ht="15">
      <c r="A67" s="39">
        <v>1</v>
      </c>
      <c r="B67" s="28" t="s">
        <v>80</v>
      </c>
      <c r="C67" s="18" t="s">
        <v>81</v>
      </c>
      <c r="D67" s="97">
        <f>SUM(E67:F67)</f>
        <v>2200</v>
      </c>
      <c r="E67" s="97">
        <v>2200</v>
      </c>
      <c r="F67" s="97"/>
    </row>
    <row r="68" spans="1:6" s="69" customFormat="1" ht="15">
      <c r="A68" s="49">
        <v>2</v>
      </c>
      <c r="B68" s="61" t="s">
        <v>82</v>
      </c>
      <c r="C68" s="98" t="s">
        <v>83</v>
      </c>
      <c r="D68" s="99">
        <f>SUM(E68:F68)</f>
        <v>47800</v>
      </c>
      <c r="E68" s="99">
        <v>47800</v>
      </c>
      <c r="F68" s="99"/>
    </row>
    <row r="69" spans="1:6" s="69" customFormat="1" ht="15">
      <c r="A69" s="93">
        <v>67</v>
      </c>
      <c r="B69" s="100"/>
      <c r="C69" s="101" t="s">
        <v>84</v>
      </c>
      <c r="D69" s="96">
        <f>D70+D71</f>
        <v>250000</v>
      </c>
      <c r="E69" s="96">
        <f>E70+E71</f>
        <v>250000</v>
      </c>
      <c r="F69" s="96">
        <f>G69+H69+F71</f>
        <v>0</v>
      </c>
    </row>
    <row r="70" spans="1:6" s="23" customFormat="1" ht="15">
      <c r="A70" s="39">
        <v>1</v>
      </c>
      <c r="B70" s="28" t="s">
        <v>80</v>
      </c>
      <c r="C70" s="18" t="s">
        <v>85</v>
      </c>
      <c r="D70" s="97">
        <f>E70+F70</f>
        <v>150000</v>
      </c>
      <c r="E70" s="97">
        <v>150000</v>
      </c>
      <c r="F70" s="97"/>
    </row>
    <row r="71" spans="1:6" s="23" customFormat="1" ht="30">
      <c r="A71" s="39">
        <v>2</v>
      </c>
      <c r="B71" s="28" t="s">
        <v>82</v>
      </c>
      <c r="C71" s="18" t="s">
        <v>86</v>
      </c>
      <c r="D71" s="97">
        <f>E71+F71</f>
        <v>100000</v>
      </c>
      <c r="E71" s="97">
        <v>100000</v>
      </c>
      <c r="F71" s="97"/>
    </row>
    <row r="72" spans="1:6" ht="15">
      <c r="A72" s="93">
        <v>67</v>
      </c>
      <c r="B72" s="102"/>
      <c r="C72" s="101" t="s">
        <v>87</v>
      </c>
      <c r="D72" s="96">
        <f>SUM(E72:F72)</f>
        <v>60000</v>
      </c>
      <c r="E72" s="96">
        <f>E73+E74</f>
        <v>60000</v>
      </c>
      <c r="F72" s="96">
        <f>F73+F74</f>
        <v>0</v>
      </c>
    </row>
    <row r="73" spans="1:6" s="23" customFormat="1" ht="15">
      <c r="A73" s="49">
        <v>1</v>
      </c>
      <c r="B73" s="61" t="s">
        <v>88</v>
      </c>
      <c r="C73" s="103" t="s">
        <v>89</v>
      </c>
      <c r="D73" s="104">
        <f>SUM(E73:F73)</f>
        <v>50000</v>
      </c>
      <c r="E73" s="104">
        <v>50000</v>
      </c>
      <c r="F73" s="97"/>
    </row>
    <row r="74" spans="1:6" s="23" customFormat="1" ht="15">
      <c r="A74" s="49">
        <v>2</v>
      </c>
      <c r="B74" s="61" t="s">
        <v>88</v>
      </c>
      <c r="C74" s="103" t="s">
        <v>90</v>
      </c>
      <c r="D74" s="104">
        <f>SUM(E74:F74)</f>
        <v>10000</v>
      </c>
      <c r="E74" s="104">
        <v>10000</v>
      </c>
      <c r="F74" s="97"/>
    </row>
    <row r="75" spans="1:6" ht="15">
      <c r="A75" s="105">
        <v>67</v>
      </c>
      <c r="B75" s="100"/>
      <c r="C75" s="86" t="s">
        <v>91</v>
      </c>
      <c r="D75" s="76">
        <f>D76</f>
        <v>3000</v>
      </c>
      <c r="E75" s="76">
        <f>E76</f>
        <v>3000</v>
      </c>
      <c r="F75" s="76">
        <f>F76</f>
        <v>0</v>
      </c>
    </row>
    <row r="76" spans="1:6" ht="15">
      <c r="A76" s="65" t="s">
        <v>49</v>
      </c>
      <c r="B76" s="66" t="s">
        <v>88</v>
      </c>
      <c r="C76" s="15" t="s">
        <v>92</v>
      </c>
      <c r="D76" s="35">
        <f>SUM(E76:F76)</f>
        <v>3000</v>
      </c>
      <c r="E76" s="35">
        <v>3000</v>
      </c>
      <c r="F76" s="35"/>
    </row>
    <row r="77" spans="1:6" ht="30">
      <c r="A77" s="106"/>
      <c r="B77" s="107"/>
      <c r="C77" s="86" t="s">
        <v>93</v>
      </c>
      <c r="D77" s="76">
        <f>SUM(D78:D78)</f>
        <v>5000</v>
      </c>
      <c r="E77" s="76">
        <f>SUM(E78:E78)</f>
        <v>5000</v>
      </c>
      <c r="F77" s="76">
        <f>SUM(F78:F78)</f>
        <v>0</v>
      </c>
    </row>
    <row r="78" spans="1:6" ht="15">
      <c r="A78" s="65" t="s">
        <v>49</v>
      </c>
      <c r="B78" s="66" t="s">
        <v>88</v>
      </c>
      <c r="C78" s="15" t="s">
        <v>92</v>
      </c>
      <c r="D78" s="35">
        <f>SUM(E78:F78)</f>
        <v>5000</v>
      </c>
      <c r="E78" s="35">
        <v>5000</v>
      </c>
      <c r="F78" s="92"/>
    </row>
    <row r="79" spans="1:6" ht="15">
      <c r="A79" s="108"/>
      <c r="B79" s="107"/>
      <c r="C79" s="86" t="s">
        <v>94</v>
      </c>
      <c r="D79" s="96">
        <f>SUM(D80:D81)</f>
        <v>20000</v>
      </c>
      <c r="E79" s="96">
        <f>SUM(E80:E81)</f>
        <v>20000</v>
      </c>
      <c r="F79" s="96"/>
    </row>
    <row r="80" spans="1:6" s="23" customFormat="1" ht="15">
      <c r="A80" s="65" t="s">
        <v>95</v>
      </c>
      <c r="B80" s="66" t="s">
        <v>88</v>
      </c>
      <c r="C80" s="15" t="s">
        <v>96</v>
      </c>
      <c r="D80" s="99">
        <v>10000</v>
      </c>
      <c r="E80" s="99">
        <v>10000</v>
      </c>
      <c r="F80" s="97"/>
    </row>
    <row r="81" spans="1:6" s="23" customFormat="1" ht="15">
      <c r="A81" s="65" t="s">
        <v>97</v>
      </c>
      <c r="B81" s="66" t="s">
        <v>88</v>
      </c>
      <c r="C81" s="109" t="s">
        <v>98</v>
      </c>
      <c r="D81" s="99">
        <f>SUM(E81:F81)</f>
        <v>10000</v>
      </c>
      <c r="E81" s="99">
        <v>10000</v>
      </c>
      <c r="F81" s="97"/>
    </row>
    <row r="82" spans="1:6" ht="31.5" customHeight="1">
      <c r="A82" s="67">
        <v>68</v>
      </c>
      <c r="B82" s="63"/>
      <c r="C82" s="12" t="s">
        <v>99</v>
      </c>
      <c r="D82" s="110">
        <f>D85+D87+D90</f>
        <v>376000</v>
      </c>
      <c r="E82" s="110">
        <f>E85+E87+E90</f>
        <v>376000</v>
      </c>
      <c r="F82" s="110">
        <f>F85+F87+F90</f>
        <v>0</v>
      </c>
    </row>
    <row r="83" spans="1:6" s="23" customFormat="1" ht="15">
      <c r="A83" s="39">
        <v>1</v>
      </c>
      <c r="B83" s="28" t="s">
        <v>100</v>
      </c>
      <c r="C83" s="111" t="s">
        <v>101</v>
      </c>
      <c r="D83" s="53">
        <f>E83+F83</f>
        <v>60000</v>
      </c>
      <c r="E83" s="53">
        <v>60000</v>
      </c>
      <c r="F83" s="111"/>
    </row>
    <row r="84" spans="1:6" s="23" customFormat="1" ht="30">
      <c r="A84" s="39">
        <v>2</v>
      </c>
      <c r="B84" s="61" t="s">
        <v>100</v>
      </c>
      <c r="C84" s="112" t="s">
        <v>102</v>
      </c>
      <c r="D84" s="53">
        <f>E84+F84</f>
        <v>26000</v>
      </c>
      <c r="E84" s="81">
        <v>26000</v>
      </c>
      <c r="F84" s="79"/>
    </row>
    <row r="85" spans="1:6" s="23" customFormat="1" ht="15">
      <c r="A85" s="113"/>
      <c r="B85" s="114"/>
      <c r="C85" s="115" t="s">
        <v>103</v>
      </c>
      <c r="D85" s="116">
        <f>SUM(D83:D84)</f>
        <v>86000</v>
      </c>
      <c r="E85" s="116">
        <f>SUM(E83:E84)</f>
        <v>86000</v>
      </c>
      <c r="F85" s="117"/>
    </row>
    <row r="86" spans="1:6" s="23" customFormat="1" ht="30">
      <c r="A86" s="39">
        <v>1</v>
      </c>
      <c r="B86" s="61" t="s">
        <v>104</v>
      </c>
      <c r="C86" s="82" t="s">
        <v>105</v>
      </c>
      <c r="D86" s="81">
        <f>E86</f>
        <v>180000</v>
      </c>
      <c r="E86" s="118">
        <v>180000</v>
      </c>
      <c r="F86" s="79"/>
    </row>
    <row r="87" spans="1:6" s="69" customFormat="1" ht="15">
      <c r="A87" s="119"/>
      <c r="B87" s="114"/>
      <c r="C87" s="115" t="s">
        <v>106</v>
      </c>
      <c r="D87" s="116">
        <f>SUM(D86:D86)</f>
        <v>180000</v>
      </c>
      <c r="E87" s="116">
        <f>SUM(E86:E86)</f>
        <v>180000</v>
      </c>
      <c r="F87" s="115"/>
    </row>
    <row r="88" spans="1:6" s="69" customFormat="1" ht="30">
      <c r="A88" s="39">
        <v>1</v>
      </c>
      <c r="B88" s="61" t="s">
        <v>88</v>
      </c>
      <c r="C88" s="79" t="s">
        <v>107</v>
      </c>
      <c r="D88" s="81">
        <f>E88+F88</f>
        <v>20000</v>
      </c>
      <c r="E88" s="81">
        <v>20000</v>
      </c>
      <c r="F88" s="79"/>
    </row>
    <row r="89" spans="1:6" s="69" customFormat="1" ht="30">
      <c r="A89" s="39">
        <v>13</v>
      </c>
      <c r="B89" s="61" t="s">
        <v>88</v>
      </c>
      <c r="C89" s="118" t="s">
        <v>108</v>
      </c>
      <c r="D89" s="81">
        <f>E89+F89</f>
        <v>90000</v>
      </c>
      <c r="E89" s="120">
        <v>90000</v>
      </c>
      <c r="F89" s="79"/>
    </row>
    <row r="90" spans="1:6" s="69" customFormat="1" ht="15">
      <c r="A90" s="121"/>
      <c r="B90" s="122"/>
      <c r="C90" s="123" t="s">
        <v>109</v>
      </c>
      <c r="D90" s="123">
        <f>D89+D88</f>
        <v>110000</v>
      </c>
      <c r="E90" s="123">
        <f>E89+E88</f>
        <v>110000</v>
      </c>
      <c r="F90" s="123">
        <f>F89+F88</f>
        <v>0</v>
      </c>
    </row>
    <row r="91" spans="1:6" s="69" customFormat="1" ht="15">
      <c r="A91" s="58" t="s">
        <v>110</v>
      </c>
      <c r="B91" s="71"/>
      <c r="C91" s="64" t="s">
        <v>111</v>
      </c>
      <c r="D91" s="110">
        <f>D92+D93+D94</f>
        <v>2500000</v>
      </c>
      <c r="E91" s="110">
        <f>E92+E93+E94</f>
        <v>2500000</v>
      </c>
      <c r="F91" s="110">
        <f>F92+F93+F94</f>
        <v>0</v>
      </c>
    </row>
    <row r="92" spans="1:6" s="69" customFormat="1" ht="15">
      <c r="A92" s="15">
        <v>1</v>
      </c>
      <c r="B92" s="49" t="s">
        <v>39</v>
      </c>
      <c r="C92" s="118" t="s">
        <v>112</v>
      </c>
      <c r="D92" s="99">
        <f>SUM(E92:F92)</f>
        <v>130000</v>
      </c>
      <c r="E92" s="35">
        <v>130000</v>
      </c>
      <c r="F92" s="35">
        <v>0</v>
      </c>
    </row>
    <row r="93" spans="1:6" s="69" customFormat="1" ht="30">
      <c r="A93" s="15">
        <v>2</v>
      </c>
      <c r="B93" s="49" t="s">
        <v>113</v>
      </c>
      <c r="C93" s="103" t="s">
        <v>114</v>
      </c>
      <c r="D93" s="35">
        <f>SUM(E93:F93)</f>
        <v>1470000</v>
      </c>
      <c r="E93" s="35">
        <v>1470000</v>
      </c>
      <c r="F93" s="35"/>
    </row>
    <row r="94" spans="1:6" s="69" customFormat="1" ht="30">
      <c r="A94" s="15">
        <v>3</v>
      </c>
      <c r="B94" s="124" t="s">
        <v>113</v>
      </c>
      <c r="C94" s="112" t="s">
        <v>115</v>
      </c>
      <c r="D94" s="35">
        <f>SUM(E94:F94)</f>
        <v>900000</v>
      </c>
      <c r="E94" s="35">
        <v>900000</v>
      </c>
      <c r="F94" s="35"/>
    </row>
  </sheetData>
  <sheetProtection/>
  <mergeCells count="5">
    <mergeCell ref="A2:A3"/>
    <mergeCell ref="B2:B3"/>
    <mergeCell ref="C2:C3"/>
    <mergeCell ref="D2:D3"/>
    <mergeCell ref="E2:F2"/>
  </mergeCells>
  <printOptions horizontalCentered="1"/>
  <pageMargins left="0.1968503937007874" right="0.1968503937007874" top="1.141732283464567" bottom="0.4330708661417323" header="0.31496062992125984" footer="0.31496062992125984"/>
  <pageSetup orientation="portrait" paperSize="9" scale="95" r:id="rId1"/>
  <headerFooter>
    <oddHeader>&amp;L&amp;"Trebuchet MS,Aldin"&amp;10ROMÂNIA
JUDEŢUL MUREŞ
CONSILIUL JUDEŢEAN&amp;C&amp;"-,Aldin"
&amp;"Trebuchet MS,Aldin"Programul de investiţii pe anul 2014&amp;R&amp;"Trebuchet MS,Aldin"&amp;10ANEXA nr.7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2014-01-24T13:34:04Z</dcterms:created>
  <dcterms:modified xsi:type="dcterms:W3CDTF">2014-01-24T16:24:28Z</dcterms:modified>
  <cp:category/>
  <cp:version/>
  <cp:contentType/>
  <cp:contentStatus/>
</cp:coreProperties>
</file>