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drumuri.anexa.11.c" sheetId="1" r:id="rId1"/>
    <sheet name="detaliere.covoare bituminoase" sheetId="2" r:id="rId2"/>
  </sheets>
  <definedNames>
    <definedName name="_xlnm.Print_Titles" localSheetId="1">'detaliere.covoare bituminoase'!$1:$3</definedName>
  </definedNames>
  <calcPr fullCalcOnLoad="1"/>
</workbook>
</file>

<file path=xl/sharedStrings.xml><?xml version="1.0" encoding="utf-8"?>
<sst xmlns="http://schemas.openxmlformats.org/spreadsheetml/2006/main" count="185" uniqueCount="178">
  <si>
    <t>Nr. Crt.</t>
  </si>
  <si>
    <t>Capitol de cheltuieli
Denumire obiectiv sau lucrare</t>
  </si>
  <si>
    <t>Fizic (km)</t>
  </si>
  <si>
    <t>Valoric
  lei Rectif.          August 2010</t>
  </si>
  <si>
    <t xml:space="preserve"> Influenţe Sept.</t>
  </si>
  <si>
    <t>Valoric
  lei  Rectif.          Septembr.  2010</t>
  </si>
  <si>
    <t>CHELTUIELI CURENTE, TOTAL din care:</t>
  </si>
  <si>
    <t>Servicii pregătitoare aferente întreţinerii şi reparării drumurilor publice</t>
  </si>
  <si>
    <t>Gestionarea drumurilor publice</t>
  </si>
  <si>
    <t>Întocmirea documentaţiilor tehnico - economice</t>
  </si>
  <si>
    <t>Studii, cercetări, experimentări</t>
  </si>
  <si>
    <t>Lucrări şi servicii privind întreţinerea curentă a drumurilor publice</t>
  </si>
  <si>
    <t>Întreţinerea curentă pe timp de vară</t>
  </si>
  <si>
    <t>Plombări</t>
  </si>
  <si>
    <t>Întreţinere drumuri pietruite</t>
  </si>
  <si>
    <t>3.1</t>
  </si>
  <si>
    <t>DJ 136 Sângeorgiu de Pădure-Bezid şi DJ 136A</t>
  </si>
  <si>
    <t>3.2</t>
  </si>
  <si>
    <t xml:space="preserve">DJ 154J  Breaza-Voivodeni </t>
  </si>
  <si>
    <t>3.3</t>
  </si>
  <si>
    <t>DJ 153C Reghin- Lăpuşna</t>
  </si>
  <si>
    <t>3.4</t>
  </si>
  <si>
    <t>DJ 133 Mureni- Archita</t>
  </si>
  <si>
    <t>3.5</t>
  </si>
  <si>
    <t>DJ 135 Magherani- Sarateni</t>
  </si>
  <si>
    <t>4</t>
  </si>
  <si>
    <t>Întreţinerea comună a tuturor drumurilor</t>
  </si>
  <si>
    <t>5</t>
  </si>
  <si>
    <t>Întreţinerea curentă pe timp de iarnă</t>
  </si>
  <si>
    <t>Lucrări şi servicii privind întreţinerea periodică a drumurilor publice</t>
  </si>
  <si>
    <t>1</t>
  </si>
  <si>
    <t>Covoare bituminoase</t>
  </si>
  <si>
    <t>1.1</t>
  </si>
  <si>
    <t>DJ 151 Luduş - Sărmaş</t>
  </si>
  <si>
    <t>1.2</t>
  </si>
  <si>
    <t>DJ 135A Viforoasa - Neaua  - Hodoşa - Sîmbriaş</t>
  </si>
  <si>
    <t>1.3</t>
  </si>
  <si>
    <t>DJ151D Acăţari - Tîmpa</t>
  </si>
  <si>
    <t>1.4</t>
  </si>
  <si>
    <t>2</t>
  </si>
  <si>
    <t>Siguranţa rutieră</t>
  </si>
  <si>
    <t>Lucrări privind reparaţii curente la drumurile publice</t>
  </si>
  <si>
    <t>Lucrări accidentale</t>
  </si>
  <si>
    <t>Îmbrăcăminte bituminoasă uşoară</t>
  </si>
  <si>
    <t>2.1</t>
  </si>
  <si>
    <t xml:space="preserve">DJ 153C Reghin-Lăpuşna </t>
  </si>
  <si>
    <t>2.2</t>
  </si>
  <si>
    <t xml:space="preserve">DJ 154J Breaza - Glodeni - Voivodeni (lărgire drum) </t>
  </si>
  <si>
    <t>3</t>
  </si>
  <si>
    <t>Eliminarea punctelor periculoase, amenajări de intersecţii (care afectează elementele geometrice şi sistemul rutier al drumului)</t>
  </si>
  <si>
    <t>Aducerea la parametrii normali a suprafeţei  drumului judeţean DJ 153 Reghin – Eremitu – Sovata,  judeţul Mureş”</t>
  </si>
  <si>
    <r>
      <t xml:space="preserve"> </t>
    </r>
    <r>
      <rPr>
        <sz val="11"/>
        <color indexed="8"/>
        <rFont val="Arial"/>
        <family val="2"/>
      </rPr>
      <t xml:space="preserve">Aducerea la parametrii normali a suprafeţei  drumului   DJ 152A Tîrgu Mureş (DN15E) – Band – Iernut (DN15),  </t>
    </r>
  </si>
  <si>
    <t>Reabilitare intersectie DJ152A cu DJ135B (Sîncraiu de Mureş)</t>
  </si>
  <si>
    <t>TOTAL I</t>
  </si>
  <si>
    <t>Consolidare pod DJ 106 (pe lista de investiţii)</t>
  </si>
  <si>
    <t xml:space="preserve"> Aducerea la parametrii normali a suprafeţei  drumului   DJ 152A Tîrgu Mureş (DN15E) – Band – Iernut (DN15), (pe lista de investiţi)  </t>
  </si>
  <si>
    <t>Ranforsări  DJ 151B Ungheni - Căpâlna de Sus - Bahnea         (pe lista de investiţii)</t>
  </si>
  <si>
    <t xml:space="preserve">TOTAL II(fd.rulment pe lista de investiţi)  </t>
  </si>
  <si>
    <t>TOTAL  PROGRAM DRUMURI</t>
  </si>
  <si>
    <t>Reabilitarea şi modernizarea drumului judeţean DJ 142C</t>
  </si>
  <si>
    <t>Reabilitarea, modernizarea drumului judeţean DJ 135 Mărgherani Sărăţeni</t>
  </si>
  <si>
    <t>Reabilitare şi modernizare DJ 107 şi DJ 107D</t>
  </si>
  <si>
    <t>TOTAL  DRUMURI BVC-2010</t>
  </si>
  <si>
    <t>COVOARE BITUMINOASE PE ZONE</t>
  </si>
  <si>
    <t>-lei-</t>
  </si>
  <si>
    <t>Nr. crt.</t>
  </si>
  <si>
    <t>Denumire drum judeţean</t>
  </si>
  <si>
    <t>Poziţii km</t>
  </si>
  <si>
    <t xml:space="preserve">  km</t>
  </si>
  <si>
    <t>I.</t>
  </si>
  <si>
    <t>ZONA GĂNEŞTI</t>
  </si>
  <si>
    <t>DJ 142 Târnăveni-Bălăuşeri</t>
  </si>
  <si>
    <t>21+000-22+000</t>
  </si>
  <si>
    <t>DJ 142A Găneşti-Băgaciu-lim. jud. Sibiu</t>
  </si>
  <si>
    <t>1+000-2+000</t>
  </si>
  <si>
    <t>4+000-5+000</t>
  </si>
  <si>
    <t>6+000-7+500</t>
  </si>
  <si>
    <t>DJ 151B Ungheni-Căpâlna-Cund-lim. jud. Sibiu</t>
  </si>
  <si>
    <t>13+000-14+000</t>
  </si>
  <si>
    <t>Total km covoare bituminoase zona Găneşti</t>
  </si>
  <si>
    <t>II.</t>
  </si>
  <si>
    <t>ZONA GORNEŞTI</t>
  </si>
  <si>
    <t>DJ 153 Reghin-Sovata</t>
  </si>
  <si>
    <t>24+000-25+000</t>
  </si>
  <si>
    <t>DJ 153B Dumbrăvioara-Fărăgău</t>
  </si>
  <si>
    <t>4+700-5+400</t>
  </si>
  <si>
    <t>9+600-10+300</t>
  </si>
  <si>
    <t>DJ 154H-Băla</t>
  </si>
  <si>
    <t>2+800-4+130</t>
  </si>
  <si>
    <t>Total km covoare bituminoase zona Gorneşti</t>
  </si>
  <si>
    <t>III.</t>
  </si>
  <si>
    <t>ZONA MIERCUREA NIRAJULUI</t>
  </si>
  <si>
    <t>DJ 135A Viforoasa-M.Nirajului-Hodoşa</t>
  </si>
  <si>
    <t>1+000-2+300</t>
  </si>
  <si>
    <t>2+800-4+500</t>
  </si>
  <si>
    <t>Total km covoare bituminoase zona Miercurea-Nirajului</t>
  </si>
  <si>
    <t>IV.</t>
  </si>
  <si>
    <t>ZONA REGHIN</t>
  </si>
  <si>
    <t>DJ 153C Reghin-Lăpuşna-lim. jud. Harghita</t>
  </si>
  <si>
    <t>10+336-11+166</t>
  </si>
  <si>
    <t>15+112-15+362</t>
  </si>
  <si>
    <t>22+800-24+300</t>
  </si>
  <si>
    <t>DJ 153H Hodac-Toaca</t>
  </si>
  <si>
    <t xml:space="preserve">0+000-0+025 </t>
  </si>
  <si>
    <t>0+045-1+475</t>
  </si>
  <si>
    <t>DJ 154Reghin-Batoş-lim. jud. BN</t>
  </si>
  <si>
    <t>8+607-9+207</t>
  </si>
  <si>
    <t>DJ 154A Ruşii Munţi-Deda(DN 15)</t>
  </si>
  <si>
    <t>6+600-7+400</t>
  </si>
  <si>
    <t>17+300-18+650</t>
  </si>
  <si>
    <t>DJ 154B Vălenii de Mureş-Vătava-lim. jud. BN</t>
  </si>
  <si>
    <t>7+180-8+780</t>
  </si>
  <si>
    <t>DJ 162A  DN16-Cozma-lim. jud. BN</t>
  </si>
  <si>
    <t>4+677-6+177</t>
  </si>
  <si>
    <t>Total km covoare bituminoase zona Reghin</t>
  </si>
  <si>
    <t>V.</t>
  </si>
  <si>
    <t>ZONA ŞĂULIA</t>
  </si>
  <si>
    <t>DJ 107G lim. jud. Alba-Aţintiş-Luduş</t>
  </si>
  <si>
    <t>23+580-23+880</t>
  </si>
  <si>
    <t>26+300-27+000</t>
  </si>
  <si>
    <t>DJ 151 Luduş Sărmaşu</t>
  </si>
  <si>
    <t>27+000-28+000</t>
  </si>
  <si>
    <t>35+000-36+000</t>
  </si>
  <si>
    <t>DJ 151A Şăulia-Band</t>
  </si>
  <si>
    <t>6+700-8+000</t>
  </si>
  <si>
    <t>9+000-10+000</t>
  </si>
  <si>
    <t>18+000-19+100</t>
  </si>
  <si>
    <t>4.</t>
  </si>
  <si>
    <t>DJ 151C Zau de Câmpie-Valea Largă</t>
  </si>
  <si>
    <t>0+100-1+100</t>
  </si>
  <si>
    <t>5.</t>
  </si>
  <si>
    <t>DJ 153F Bichiş-Ozd</t>
  </si>
  <si>
    <t>3+000-4+000</t>
  </si>
  <si>
    <t>6.</t>
  </si>
  <si>
    <t>DJ 153G Sînger-Papiu Ilarian</t>
  </si>
  <si>
    <t>2+000-3+100</t>
  </si>
  <si>
    <t>3+680-4+680</t>
  </si>
  <si>
    <t>4+900-5+200</t>
  </si>
  <si>
    <t>6+300-6+900</t>
  </si>
  <si>
    <t>Total km covoare bituminoase zona Şăulia</t>
  </si>
  <si>
    <t>VI.</t>
  </si>
  <si>
    <t>ZONA SIGHIŞOARA</t>
  </si>
  <si>
    <t>1.</t>
  </si>
  <si>
    <t>DJ 143 Daneş-Criş-lim. jud. Sibiu</t>
  </si>
  <si>
    <t>2+400-2+800</t>
  </si>
  <si>
    <t>4+100-4+500</t>
  </si>
  <si>
    <t>6+400-6+900</t>
  </si>
  <si>
    <t>2.</t>
  </si>
  <si>
    <t>DJ 106 lim. jud. Sibiu-Apold-Sighişoara</t>
  </si>
  <si>
    <t>89+400-89+900</t>
  </si>
  <si>
    <t>91+600-92+800</t>
  </si>
  <si>
    <t>Total km covoare bituminoase zona Sighişoara</t>
  </si>
  <si>
    <t>VII.</t>
  </si>
  <si>
    <t>ZONA SÎNCRAI</t>
  </si>
  <si>
    <t>DJ 151D Ungheni-Acăţari-Tâmpa</t>
  </si>
  <si>
    <t>8+800-9+200</t>
  </si>
  <si>
    <t>9+700-10+300</t>
  </si>
  <si>
    <t>14+550-15+450</t>
  </si>
  <si>
    <t>15+500-16+100</t>
  </si>
  <si>
    <t>19+700-21+700</t>
  </si>
  <si>
    <t>26+900-27+900</t>
  </si>
  <si>
    <t>DJ 152A Tg. Mureş - Band -Iernut</t>
  </si>
  <si>
    <t>24+950-26+950</t>
  </si>
  <si>
    <t>37+050-37+900</t>
  </si>
  <si>
    <t>39+500-40+550</t>
  </si>
  <si>
    <t>3.</t>
  </si>
  <si>
    <t>DJ 152B Şăulia-Pârâul Crucii</t>
  </si>
  <si>
    <t>0+000-2+000</t>
  </si>
  <si>
    <t>DJ 173 lim BN- Rîciu</t>
  </si>
  <si>
    <t>71+000-73+000</t>
  </si>
  <si>
    <t>Total km covoare bituminoase zona Sîncrai</t>
  </si>
  <si>
    <t>Covoare bituminoase (detaliat in anexa)</t>
  </si>
  <si>
    <t>Rep.asimilate invest. (detaliat in anexa)</t>
  </si>
  <si>
    <t xml:space="preserve"> TOTAL COVOARE faraTVA</t>
  </si>
  <si>
    <t xml:space="preserve"> TOTAL COVOARE inclusiv TVA 24%</t>
  </si>
  <si>
    <t>Rectif.
Septembrie   2010</t>
  </si>
  <si>
    <t>800 mp</t>
  </si>
  <si>
    <t xml:space="preserve">TOTAL Programe Drumuri  AFERENTE  PROIECTELOR ( pe lista de investiţi)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</si>
</sst>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0"/>
  </numFmts>
  <fonts count="24">
    <font>
      <sz val="10"/>
      <name val="Arial"/>
      <family val="0"/>
    </font>
    <font>
      <b/>
      <sz val="11"/>
      <color indexed="20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color indexed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18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49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right" vertical="center" textRotation="90"/>
    </xf>
    <xf numFmtId="0" fontId="2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/>
    </xf>
    <xf numFmtId="3" fontId="3" fillId="0" borderId="5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4" fontId="4" fillId="0" borderId="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49" fontId="5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vertical="center"/>
    </xf>
    <xf numFmtId="4" fontId="6" fillId="0" borderId="5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/>
    </xf>
    <xf numFmtId="0" fontId="7" fillId="0" borderId="5" xfId="0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9" fillId="0" borderId="5" xfId="0" applyFont="1" applyBorder="1" applyAlignment="1">
      <alignment vertical="center"/>
    </xf>
    <xf numFmtId="3" fontId="10" fillId="0" borderId="6" xfId="0" applyNumberFormat="1" applyFont="1" applyBorder="1" applyAlignment="1">
      <alignment/>
    </xf>
    <xf numFmtId="4" fontId="7" fillId="0" borderId="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3" fontId="7" fillId="0" borderId="6" xfId="0" applyNumberFormat="1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3" fontId="0" fillId="0" borderId="6" xfId="0" applyNumberFormat="1" applyFont="1" applyBorder="1" applyAlignment="1">
      <alignment/>
    </xf>
    <xf numFmtId="4" fontId="2" fillId="2" borderId="5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left" vertical="center" wrapText="1"/>
    </xf>
    <xf numFmtId="3" fontId="2" fillId="2" borderId="5" xfId="0" applyNumberFormat="1" applyFont="1" applyFill="1" applyBorder="1" applyAlignment="1">
      <alignment horizontal="right" vertical="center" wrapText="1"/>
    </xf>
    <xf numFmtId="0" fontId="7" fillId="0" borderId="5" xfId="0" applyFont="1" applyBorder="1" applyAlignment="1">
      <alignment vertical="center" wrapText="1"/>
    </xf>
    <xf numFmtId="3" fontId="10" fillId="0" borderId="6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3" fontId="8" fillId="3" borderId="8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/>
    </xf>
    <xf numFmtId="49" fontId="0" fillId="0" borderId="1" xfId="0" applyNumberForma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0" fillId="0" borderId="2" xfId="0" applyFill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13" fillId="0" borderId="3" xfId="0" applyNumberFormat="1" applyFont="1" applyBorder="1" applyAlignment="1">
      <alignment/>
    </xf>
    <xf numFmtId="0" fontId="13" fillId="0" borderId="5" xfId="0" applyFont="1" applyBorder="1" applyAlignment="1">
      <alignment vertical="center"/>
    </xf>
    <xf numFmtId="0" fontId="0" fillId="0" borderId="5" xfId="0" applyFill="1" applyBorder="1" applyAlignment="1">
      <alignment vertical="center"/>
    </xf>
    <xf numFmtId="3" fontId="11" fillId="0" borderId="5" xfId="0" applyNumberFormat="1" applyFont="1" applyBorder="1" applyAlignment="1">
      <alignment/>
    </xf>
    <xf numFmtId="3" fontId="11" fillId="0" borderId="5" xfId="0" applyNumberFormat="1" applyFont="1" applyFill="1" applyBorder="1" applyAlignment="1">
      <alignment vertical="center"/>
    </xf>
    <xf numFmtId="3" fontId="13" fillId="0" borderId="6" xfId="0" applyNumberFormat="1" applyFont="1" applyBorder="1" applyAlignment="1">
      <alignment/>
    </xf>
    <xf numFmtId="2" fontId="11" fillId="0" borderId="5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3" fontId="11" fillId="0" borderId="5" xfId="0" applyNumberFormat="1" applyFont="1" applyBorder="1" applyAlignment="1">
      <alignment vertical="center"/>
    </xf>
    <xf numFmtId="3" fontId="11" fillId="0" borderId="5" xfId="0" applyNumberFormat="1" applyFont="1" applyBorder="1" applyAlignment="1">
      <alignment/>
    </xf>
    <xf numFmtId="3" fontId="12" fillId="0" borderId="6" xfId="0" applyNumberFormat="1" applyFont="1" applyBorder="1" applyAlignment="1">
      <alignment/>
    </xf>
    <xf numFmtId="49" fontId="0" fillId="0" borderId="4" xfId="0" applyNumberFormat="1" applyBorder="1" applyAlignment="1">
      <alignment horizontal="right"/>
    </xf>
    <xf numFmtId="0" fontId="13" fillId="0" borderId="5" xfId="0" applyFont="1" applyBorder="1" applyAlignment="1">
      <alignment vertical="center" wrapText="1"/>
    </xf>
    <xf numFmtId="0" fontId="0" fillId="0" borderId="5" xfId="0" applyBorder="1" applyAlignment="1">
      <alignment/>
    </xf>
    <xf numFmtId="3" fontId="11" fillId="0" borderId="5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4" borderId="5" xfId="0" applyNumberFormat="1" applyFont="1" applyFill="1" applyBorder="1" applyAlignment="1">
      <alignment vertical="center" wrapText="1"/>
    </xf>
    <xf numFmtId="49" fontId="0" fillId="0" borderId="7" xfId="0" applyNumberFormat="1" applyBorder="1" applyAlignment="1">
      <alignment horizontal="right"/>
    </xf>
    <xf numFmtId="49" fontId="0" fillId="0" borderId="1" xfId="0" applyNumberFormat="1" applyBorder="1" applyAlignment="1">
      <alignment horizontal="right"/>
    </xf>
    <xf numFmtId="49" fontId="15" fillId="0" borderId="2" xfId="15" applyNumberFormat="1" applyFont="1" applyFill="1" applyBorder="1" applyAlignment="1">
      <alignment vertical="center" wrapText="1"/>
      <protection/>
    </xf>
    <xf numFmtId="0" fontId="0" fillId="0" borderId="2" xfId="0" applyBorder="1" applyAlignment="1">
      <alignment/>
    </xf>
    <xf numFmtId="3" fontId="15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49" fontId="15" fillId="0" borderId="5" xfId="15" applyNumberFormat="1" applyFont="1" applyFill="1" applyBorder="1" applyAlignment="1">
      <alignment vertical="center" wrapText="1"/>
      <protection/>
    </xf>
    <xf numFmtId="3" fontId="15" fillId="0" borderId="5" xfId="0" applyNumberFormat="1" applyFont="1" applyBorder="1" applyAlignment="1">
      <alignment vertical="center"/>
    </xf>
    <xf numFmtId="3" fontId="15" fillId="0" borderId="6" xfId="0" applyNumberFormat="1" applyFont="1" applyBorder="1" applyAlignment="1">
      <alignment vertical="center"/>
    </xf>
    <xf numFmtId="0" fontId="16" fillId="0" borderId="5" xfId="0" applyFont="1" applyFill="1" applyBorder="1" applyAlignment="1">
      <alignment horizontal="left" vertical="center" wrapText="1"/>
    </xf>
    <xf numFmtId="3" fontId="16" fillId="0" borderId="5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/>
    </xf>
    <xf numFmtId="3" fontId="8" fillId="0" borderId="8" xfId="0" applyNumberFormat="1" applyFont="1" applyBorder="1" applyAlignment="1">
      <alignment vertical="center"/>
    </xf>
    <xf numFmtId="3" fontId="8" fillId="0" borderId="9" xfId="0" applyNumberFormat="1" applyFont="1" applyBorder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9" fillId="0" borderId="1" xfId="0" applyFont="1" applyBorder="1" applyAlignment="1">
      <alignment horizontal="center" vertical="top" textRotation="90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textRotation="90"/>
    </xf>
    <xf numFmtId="0" fontId="19" fillId="0" borderId="4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8" fillId="0" borderId="4" xfId="0" applyFont="1" applyBorder="1" applyAlignment="1">
      <alignment horizontal="right"/>
    </xf>
    <xf numFmtId="0" fontId="18" fillId="0" borderId="5" xfId="0" applyFont="1" applyBorder="1" applyAlignment="1">
      <alignment/>
    </xf>
    <xf numFmtId="0" fontId="20" fillId="5" borderId="5" xfId="0" applyFont="1" applyFill="1" applyBorder="1" applyAlignment="1">
      <alignment horizontal="center"/>
    </xf>
    <xf numFmtId="3" fontId="21" fillId="5" borderId="5" xfId="0" applyNumberFormat="1" applyFont="1" applyFill="1" applyBorder="1" applyAlignment="1">
      <alignment/>
    </xf>
    <xf numFmtId="2" fontId="21" fillId="0" borderId="6" xfId="0" applyNumberFormat="1" applyFont="1" applyBorder="1" applyAlignment="1">
      <alignment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horizontal="right" vertical="center"/>
    </xf>
    <xf numFmtId="0" fontId="18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8" fillId="0" borderId="5" xfId="0" applyFont="1" applyBorder="1" applyAlignment="1">
      <alignment vertical="center"/>
    </xf>
    <xf numFmtId="3" fontId="14" fillId="5" borderId="5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9" fillId="0" borderId="16" xfId="0" applyFont="1" applyBorder="1" applyAlignment="1">
      <alignment horizontal="left"/>
    </xf>
    <xf numFmtId="0" fontId="18" fillId="0" borderId="11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20" fillId="5" borderId="19" xfId="0" applyFont="1" applyFill="1" applyBorder="1" applyAlignment="1">
      <alignment horizontal="center"/>
    </xf>
    <xf numFmtId="164" fontId="20" fillId="0" borderId="6" xfId="0" applyNumberFormat="1" applyFont="1" applyFill="1" applyBorder="1" applyAlignment="1">
      <alignment horizontal="center"/>
    </xf>
    <xf numFmtId="0" fontId="20" fillId="5" borderId="20" xfId="0" applyFont="1" applyFill="1" applyBorder="1" applyAlignment="1">
      <alignment horizontal="center"/>
    </xf>
    <xf numFmtId="0" fontId="14" fillId="0" borderId="5" xfId="0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 horizontal="right"/>
    </xf>
    <xf numFmtId="0" fontId="18" fillId="0" borderId="23" xfId="0" applyFont="1" applyBorder="1" applyAlignment="1">
      <alignment/>
    </xf>
    <xf numFmtId="0" fontId="20" fillId="5" borderId="5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/>
    </xf>
    <xf numFmtId="164" fontId="20" fillId="0" borderId="6" xfId="0" applyNumberFormat="1" applyFont="1" applyBorder="1" applyAlignment="1">
      <alignment/>
    </xf>
    <xf numFmtId="0" fontId="19" fillId="0" borderId="22" xfId="0" applyFont="1" applyBorder="1" applyAlignment="1">
      <alignment horizontal="center"/>
    </xf>
    <xf numFmtId="0" fontId="19" fillId="0" borderId="24" xfId="0" applyFont="1" applyBorder="1" applyAlignment="1">
      <alignment horizontal="left"/>
    </xf>
    <xf numFmtId="0" fontId="20" fillId="5" borderId="14" xfId="0" applyFont="1" applyFill="1" applyBorder="1" applyAlignment="1">
      <alignment/>
    </xf>
    <xf numFmtId="0" fontId="14" fillId="5" borderId="5" xfId="0" applyFont="1" applyFill="1" applyBorder="1" applyAlignment="1">
      <alignment/>
    </xf>
    <xf numFmtId="164" fontId="14" fillId="0" borderId="6" xfId="0" applyNumberFormat="1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164" fontId="21" fillId="0" borderId="6" xfId="0" applyNumberFormat="1" applyFont="1" applyFill="1" applyBorder="1" applyAlignment="1">
      <alignment/>
    </xf>
    <xf numFmtId="164" fontId="21" fillId="0" borderId="6" xfId="0" applyNumberFormat="1" applyFont="1" applyBorder="1" applyAlignment="1">
      <alignment/>
    </xf>
    <xf numFmtId="3" fontId="14" fillId="5" borderId="5" xfId="0" applyNumberFormat="1" applyFont="1" applyFill="1" applyBorder="1" applyAlignment="1">
      <alignment vertical="center"/>
    </xf>
    <xf numFmtId="0" fontId="18" fillId="0" borderId="12" xfId="0" applyFont="1" applyBorder="1" applyAlignment="1">
      <alignment/>
    </xf>
    <xf numFmtId="0" fontId="18" fillId="0" borderId="27" xfId="0" applyFont="1" applyBorder="1" applyAlignment="1">
      <alignment horizontal="right" vertical="center"/>
    </xf>
    <xf numFmtId="0" fontId="18" fillId="0" borderId="28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18" fillId="0" borderId="4" xfId="0" applyFont="1" applyFill="1" applyBorder="1" applyAlignment="1">
      <alignment horizontal="right"/>
    </xf>
    <xf numFmtId="0" fontId="18" fillId="0" borderId="5" xfId="0" applyFont="1" applyBorder="1" applyAlignment="1">
      <alignment/>
    </xf>
    <xf numFmtId="0" fontId="18" fillId="0" borderId="4" xfId="0" applyFont="1" applyBorder="1" applyAlignment="1">
      <alignment horizontal="right"/>
    </xf>
    <xf numFmtId="0" fontId="18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8" fillId="0" borderId="4" xfId="0" applyFont="1" applyBorder="1" applyAlignment="1">
      <alignment horizontal="right" vertic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left"/>
    </xf>
    <xf numFmtId="0" fontId="18" fillId="0" borderId="32" xfId="0" applyFont="1" applyBorder="1" applyAlignment="1">
      <alignment horizontal="right" vertical="center"/>
    </xf>
    <xf numFmtId="0" fontId="18" fillId="0" borderId="33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20" fillId="5" borderId="28" xfId="0" applyFont="1" applyFill="1" applyBorder="1" applyAlignment="1">
      <alignment horizontal="center"/>
    </xf>
    <xf numFmtId="3" fontId="14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/>
    </xf>
    <xf numFmtId="3" fontId="14" fillId="0" borderId="14" xfId="0" applyNumberFormat="1" applyFont="1" applyBorder="1" applyAlignment="1">
      <alignment/>
    </xf>
    <xf numFmtId="164" fontId="3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14" fillId="0" borderId="8" xfId="0" applyFont="1" applyBorder="1" applyAlignment="1">
      <alignment wrapText="1"/>
    </xf>
    <xf numFmtId="0" fontId="0" fillId="0" borderId="8" xfId="0" applyFont="1" applyBorder="1" applyAlignment="1">
      <alignment/>
    </xf>
    <xf numFmtId="2" fontId="6" fillId="0" borderId="9" xfId="0" applyNumberFormat="1" applyFont="1" applyBorder="1" applyAlignment="1">
      <alignment/>
    </xf>
    <xf numFmtId="0" fontId="0" fillId="0" borderId="0" xfId="0" applyFont="1" applyAlignment="1">
      <alignment/>
    </xf>
    <xf numFmtId="3" fontId="13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164" fontId="2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2" fontId="6" fillId="0" borderId="36" xfId="0" applyNumberFormat="1" applyFont="1" applyBorder="1" applyAlignment="1">
      <alignment/>
    </xf>
    <xf numFmtId="3" fontId="14" fillId="0" borderId="8" xfId="0" applyNumberFormat="1" applyFont="1" applyBorder="1" applyAlignment="1">
      <alignment/>
    </xf>
    <xf numFmtId="0" fontId="8" fillId="3" borderId="8" xfId="0" applyFont="1" applyFill="1" applyBorder="1" applyAlignment="1">
      <alignment/>
    </xf>
    <xf numFmtId="0" fontId="0" fillId="0" borderId="0" xfId="0" applyFont="1" applyAlignment="1">
      <alignment/>
    </xf>
    <xf numFmtId="0" fontId="9" fillId="3" borderId="8" xfId="0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vertical="center"/>
    </xf>
    <xf numFmtId="0" fontId="2" fillId="6" borderId="38" xfId="0" applyFont="1" applyFill="1" applyBorder="1" applyAlignment="1">
      <alignment horizontal="center" vertical="center"/>
    </xf>
    <xf numFmtId="0" fontId="0" fillId="6" borderId="38" xfId="0" applyFill="1" applyBorder="1" applyAlignment="1">
      <alignment/>
    </xf>
    <xf numFmtId="3" fontId="14" fillId="6" borderId="38" xfId="0" applyNumberFormat="1" applyFont="1" applyFill="1" applyBorder="1" applyAlignment="1">
      <alignment vertical="center"/>
    </xf>
    <xf numFmtId="3" fontId="14" fillId="6" borderId="39" xfId="0" applyNumberFormat="1" applyFont="1" applyFill="1" applyBorder="1" applyAlignment="1">
      <alignment vertical="center"/>
    </xf>
    <xf numFmtId="49" fontId="0" fillId="0" borderId="40" xfId="0" applyNumberFormat="1" applyFill="1" applyBorder="1" applyAlignment="1">
      <alignment horizontal="right"/>
    </xf>
    <xf numFmtId="4" fontId="4" fillId="0" borderId="5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14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18" fillId="0" borderId="15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0" fontId="18" fillId="0" borderId="15" xfId="0" applyFont="1" applyBorder="1" applyAlignment="1">
      <alignment horizontal="right" vertical="center"/>
    </xf>
    <xf numFmtId="0" fontId="18" fillId="0" borderId="27" xfId="0" applyFont="1" applyBorder="1" applyAlignment="1">
      <alignment horizontal="right" vertical="center"/>
    </xf>
    <xf numFmtId="0" fontId="18" fillId="0" borderId="14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8" fillId="0" borderId="13" xfId="0" applyFont="1" applyFill="1" applyBorder="1" applyAlignment="1">
      <alignment horizontal="right" vertical="center"/>
    </xf>
    <xf numFmtId="0" fontId="18" fillId="0" borderId="27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18" fillId="0" borderId="41" xfId="0" applyFont="1" applyBorder="1" applyAlignment="1">
      <alignment horizontal="right" vertical="center"/>
    </xf>
    <xf numFmtId="0" fontId="18" fillId="0" borderId="42" xfId="0" applyFont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18" fillId="0" borderId="41" xfId="0" applyFont="1" applyBorder="1" applyAlignment="1">
      <alignment horizontal="right" vertical="center"/>
    </xf>
    <xf numFmtId="0" fontId="18" fillId="0" borderId="42" xfId="0" applyFont="1" applyBorder="1" applyAlignment="1">
      <alignment horizontal="left" vertical="center"/>
    </xf>
    <xf numFmtId="0" fontId="18" fillId="0" borderId="29" xfId="0" applyFont="1" applyBorder="1" applyAlignment="1">
      <alignment horizontal="left" vertical="center"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workbookViewId="0" topLeftCell="A1">
      <pane xSplit="2" ySplit="3" topLeftCell="C1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8" sqref="K8"/>
    </sheetView>
  </sheetViews>
  <sheetFormatPr defaultColWidth="9.140625" defaultRowHeight="12.75"/>
  <cols>
    <col min="1" max="1" width="3.7109375" style="98" bestFit="1" customWidth="1"/>
    <col min="2" max="2" width="50.00390625" style="99" customWidth="1"/>
    <col min="3" max="3" width="6.140625" style="99" bestFit="1" customWidth="1"/>
    <col min="4" max="4" width="11.28125" style="100" customWidth="1"/>
    <col min="5" max="5" width="11.28125" style="6" bestFit="1" customWidth="1"/>
    <col min="6" max="6" width="11.28125" style="100" bestFit="1" customWidth="1"/>
    <col min="8" max="8" width="10.140625" style="0" bestFit="1" customWidth="1"/>
  </cols>
  <sheetData>
    <row r="1" spans="1:6" ht="15.75" thickBot="1">
      <c r="A1" s="1"/>
      <c r="B1" s="2"/>
      <c r="C1" s="2"/>
      <c r="D1" s="3"/>
      <c r="E1" s="4"/>
      <c r="F1" s="5"/>
    </row>
    <row r="2" spans="1:6" ht="75">
      <c r="A2" s="7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10" t="s">
        <v>5</v>
      </c>
    </row>
    <row r="3" spans="1:6" ht="15">
      <c r="A3" s="11"/>
      <c r="B3" s="12" t="s">
        <v>6</v>
      </c>
      <c r="C3" s="13"/>
      <c r="D3" s="14">
        <f>D35</f>
        <v>14834000</v>
      </c>
      <c r="E3" s="14">
        <f>E35</f>
        <v>10177759</v>
      </c>
      <c r="F3" s="15">
        <f>F35</f>
        <v>25011759</v>
      </c>
    </row>
    <row r="4" spans="1:6" ht="30">
      <c r="A4" s="11"/>
      <c r="B4" s="16" t="s">
        <v>7</v>
      </c>
      <c r="C4" s="17"/>
      <c r="D4" s="18">
        <f>D5+D6+D7</f>
        <v>867872</v>
      </c>
      <c r="E4" s="18">
        <f>E5+E6+E7</f>
        <v>-317065</v>
      </c>
      <c r="F4" s="19">
        <f>F5+F6+F7</f>
        <v>550807</v>
      </c>
    </row>
    <row r="5" spans="1:6" ht="14.25">
      <c r="A5" s="11">
        <v>1</v>
      </c>
      <c r="B5" s="20" t="s">
        <v>8</v>
      </c>
      <c r="C5" s="21"/>
      <c r="D5" s="22">
        <v>378872</v>
      </c>
      <c r="E5" s="23">
        <v>-8888</v>
      </c>
      <c r="F5" s="24">
        <f>D5+E5</f>
        <v>369984</v>
      </c>
    </row>
    <row r="6" spans="1:6" ht="15">
      <c r="A6" s="25">
        <v>2</v>
      </c>
      <c r="B6" s="26" t="s">
        <v>9</v>
      </c>
      <c r="C6" s="27"/>
      <c r="D6" s="28">
        <v>289000</v>
      </c>
      <c r="E6" s="29">
        <v>-160000</v>
      </c>
      <c r="F6" s="24">
        <f>D6+E6</f>
        <v>129000</v>
      </c>
    </row>
    <row r="7" spans="1:6" ht="14.25">
      <c r="A7" s="11">
        <v>3</v>
      </c>
      <c r="B7" s="20" t="s">
        <v>10</v>
      </c>
      <c r="C7" s="21"/>
      <c r="D7" s="22">
        <v>200000</v>
      </c>
      <c r="E7" s="23">
        <v>-148177</v>
      </c>
      <c r="F7" s="24">
        <f>D7+E7</f>
        <v>51823</v>
      </c>
    </row>
    <row r="8" spans="1:6" ht="30">
      <c r="A8" s="11"/>
      <c r="B8" s="16" t="s">
        <v>11</v>
      </c>
      <c r="C8" s="17"/>
      <c r="D8" s="18">
        <f>D9+D18</f>
        <v>10781617</v>
      </c>
      <c r="E8" s="18">
        <f>E9+E18</f>
        <v>-975133</v>
      </c>
      <c r="F8" s="19">
        <f>F9+F18</f>
        <v>9806484</v>
      </c>
    </row>
    <row r="9" spans="1:6" ht="15">
      <c r="A9" s="11">
        <v>1</v>
      </c>
      <c r="B9" s="30" t="s">
        <v>12</v>
      </c>
      <c r="C9" s="21"/>
      <c r="D9" s="31">
        <f>D10+D11+D17</f>
        <v>8381617</v>
      </c>
      <c r="E9" s="31">
        <f>E10+E11+E17</f>
        <v>-975133</v>
      </c>
      <c r="F9" s="32">
        <f>F10+F11+F17</f>
        <v>7406484</v>
      </c>
    </row>
    <row r="10" spans="1:6" ht="15">
      <c r="A10" s="11">
        <v>2</v>
      </c>
      <c r="B10" s="33" t="s">
        <v>13</v>
      </c>
      <c r="C10" s="34"/>
      <c r="D10" s="35">
        <v>5400000</v>
      </c>
      <c r="E10" s="23"/>
      <c r="F10" s="36">
        <f>D10+E10</f>
        <v>5400000</v>
      </c>
    </row>
    <row r="11" spans="1:6" ht="15">
      <c r="A11" s="11">
        <v>3</v>
      </c>
      <c r="B11" s="33" t="s">
        <v>14</v>
      </c>
      <c r="C11" s="21"/>
      <c r="D11" s="35">
        <f>D12+D13+D14+D15+D16</f>
        <v>2181617</v>
      </c>
      <c r="E11" s="35">
        <f>E12+E13+E14+E15+E16</f>
        <v>-975133</v>
      </c>
      <c r="F11" s="37">
        <f>F12+F13+F14+F15+F16</f>
        <v>1206484</v>
      </c>
    </row>
    <row r="12" spans="1:6" ht="14.25">
      <c r="A12" s="11" t="s">
        <v>15</v>
      </c>
      <c r="B12" s="20" t="s">
        <v>16</v>
      </c>
      <c r="C12" s="21">
        <v>12</v>
      </c>
      <c r="D12" s="22">
        <v>554094</v>
      </c>
      <c r="E12" s="23">
        <v>-125373</v>
      </c>
      <c r="F12" s="24">
        <f>D12+E12</f>
        <v>428721</v>
      </c>
    </row>
    <row r="13" spans="1:6" ht="14.25">
      <c r="A13" s="11" t="s">
        <v>17</v>
      </c>
      <c r="B13" s="20" t="s">
        <v>18</v>
      </c>
      <c r="C13" s="21">
        <v>2.1</v>
      </c>
      <c r="D13" s="22">
        <v>149419</v>
      </c>
      <c r="E13" s="23">
        <v>-88782</v>
      </c>
      <c r="F13" s="24">
        <f aca="true" t="shared" si="0" ref="F13:F18">D13+E13</f>
        <v>60637</v>
      </c>
    </row>
    <row r="14" spans="1:6" ht="14.25">
      <c r="A14" s="11" t="s">
        <v>19</v>
      </c>
      <c r="B14" s="20" t="s">
        <v>20</v>
      </c>
      <c r="C14" s="21">
        <v>2.57</v>
      </c>
      <c r="D14" s="22">
        <v>652951</v>
      </c>
      <c r="E14" s="23">
        <v>-575825</v>
      </c>
      <c r="F14" s="24">
        <f t="shared" si="0"/>
        <v>77126</v>
      </c>
    </row>
    <row r="15" spans="1:6" ht="14.25">
      <c r="A15" s="11" t="s">
        <v>21</v>
      </c>
      <c r="B15" s="26" t="s">
        <v>22</v>
      </c>
      <c r="C15" s="27">
        <v>10.837</v>
      </c>
      <c r="D15" s="28">
        <v>825153</v>
      </c>
      <c r="E15" s="23">
        <v>-275153</v>
      </c>
      <c r="F15" s="24">
        <f t="shared" si="0"/>
        <v>550000</v>
      </c>
    </row>
    <row r="16" spans="1:6" ht="14.25">
      <c r="A16" s="11" t="s">
        <v>23</v>
      </c>
      <c r="B16" s="26" t="s">
        <v>24</v>
      </c>
      <c r="C16" s="27">
        <v>2.5</v>
      </c>
      <c r="D16" s="28">
        <v>0</v>
      </c>
      <c r="E16" s="38">
        <v>90000</v>
      </c>
      <c r="F16" s="39">
        <f t="shared" si="0"/>
        <v>90000</v>
      </c>
    </row>
    <row r="17" spans="1:6" ht="15">
      <c r="A17" s="11" t="s">
        <v>25</v>
      </c>
      <c r="B17" s="40" t="s">
        <v>26</v>
      </c>
      <c r="C17" s="34"/>
      <c r="D17" s="35">
        <v>800000</v>
      </c>
      <c r="E17" s="23"/>
      <c r="F17" s="36">
        <f t="shared" si="0"/>
        <v>800000</v>
      </c>
    </row>
    <row r="18" spans="1:6" ht="15">
      <c r="A18" s="11" t="s">
        <v>27</v>
      </c>
      <c r="B18" s="30" t="s">
        <v>28</v>
      </c>
      <c r="C18" s="21"/>
      <c r="D18" s="31">
        <v>2400000</v>
      </c>
      <c r="E18" s="23"/>
      <c r="F18" s="41">
        <f t="shared" si="0"/>
        <v>2400000</v>
      </c>
    </row>
    <row r="19" spans="1:6" ht="30">
      <c r="A19" s="11"/>
      <c r="B19" s="16" t="s">
        <v>29</v>
      </c>
      <c r="C19" s="17"/>
      <c r="D19" s="18">
        <f>D20+D25</f>
        <v>1267332</v>
      </c>
      <c r="E19" s="18">
        <f>E20+E25</f>
        <v>11383536</v>
      </c>
      <c r="F19" s="19">
        <f>F20+F25</f>
        <v>12650868</v>
      </c>
    </row>
    <row r="20" spans="1:6" ht="15">
      <c r="A20" s="11" t="s">
        <v>30</v>
      </c>
      <c r="B20" s="30" t="s">
        <v>31</v>
      </c>
      <c r="C20" s="42">
        <v>3.5</v>
      </c>
      <c r="D20" s="43">
        <f>D21+D22+D23+D24</f>
        <v>767332</v>
      </c>
      <c r="E20" s="43">
        <f>E21+E22+E23+E24</f>
        <v>11383536</v>
      </c>
      <c r="F20" s="44">
        <f>F21+F22+F23+F24</f>
        <v>12150868</v>
      </c>
    </row>
    <row r="21" spans="1:6" ht="14.25">
      <c r="A21" s="11" t="s">
        <v>32</v>
      </c>
      <c r="B21" s="20" t="s">
        <v>33</v>
      </c>
      <c r="C21" s="21">
        <v>1</v>
      </c>
      <c r="D21" s="22">
        <v>245232</v>
      </c>
      <c r="E21" s="23">
        <v>0</v>
      </c>
      <c r="F21" s="24">
        <f>D21+E21</f>
        <v>245232</v>
      </c>
    </row>
    <row r="22" spans="1:6" ht="14.25">
      <c r="A22" s="11" t="s">
        <v>34</v>
      </c>
      <c r="B22" s="45" t="s">
        <v>35</v>
      </c>
      <c r="C22" s="21">
        <v>1</v>
      </c>
      <c r="D22" s="22">
        <v>218856</v>
      </c>
      <c r="E22" s="23">
        <v>-1005</v>
      </c>
      <c r="F22" s="24">
        <f>D22+E22</f>
        <v>217851</v>
      </c>
    </row>
    <row r="23" spans="1:6" ht="14.25">
      <c r="A23" s="11" t="s">
        <v>36</v>
      </c>
      <c r="B23" s="20" t="s">
        <v>37</v>
      </c>
      <c r="C23" s="21">
        <v>1.5</v>
      </c>
      <c r="D23" s="22">
        <v>303244</v>
      </c>
      <c r="E23" s="23">
        <v>600</v>
      </c>
      <c r="F23" s="24">
        <f>D23+E23</f>
        <v>303844</v>
      </c>
    </row>
    <row r="24" spans="1:8" ht="14.25">
      <c r="A24" s="11" t="s">
        <v>38</v>
      </c>
      <c r="B24" s="46" t="s">
        <v>171</v>
      </c>
      <c r="C24" s="202">
        <v>49.915</v>
      </c>
      <c r="D24" s="22">
        <v>0</v>
      </c>
      <c r="E24" s="29">
        <v>11383941</v>
      </c>
      <c r="F24" s="47">
        <f>D24+E24</f>
        <v>11383941</v>
      </c>
      <c r="H24" s="6"/>
    </row>
    <row r="25" spans="1:6" ht="15">
      <c r="A25" s="11" t="s">
        <v>39</v>
      </c>
      <c r="B25" s="30" t="s">
        <v>40</v>
      </c>
      <c r="C25" s="21"/>
      <c r="D25" s="31">
        <v>500000</v>
      </c>
      <c r="E25" s="23">
        <v>0</v>
      </c>
      <c r="F25" s="41">
        <f>D25+E25</f>
        <v>500000</v>
      </c>
    </row>
    <row r="26" spans="1:6" ht="30">
      <c r="A26" s="11"/>
      <c r="B26" s="16" t="s">
        <v>41</v>
      </c>
      <c r="C26" s="48"/>
      <c r="D26" s="49">
        <f>D27+D28+D31</f>
        <v>1917179</v>
      </c>
      <c r="E26" s="50">
        <f>E27+E28+E31</f>
        <v>86421</v>
      </c>
      <c r="F26" s="19">
        <f>F27+F28+F31</f>
        <v>2003600</v>
      </c>
    </row>
    <row r="27" spans="1:6" ht="15">
      <c r="A27" s="11" t="s">
        <v>30</v>
      </c>
      <c r="B27" s="30" t="s">
        <v>42</v>
      </c>
      <c r="C27" s="21"/>
      <c r="D27" s="31">
        <v>200000</v>
      </c>
      <c r="E27" s="31">
        <v>1000000</v>
      </c>
      <c r="F27" s="41">
        <f>D27+E27</f>
        <v>1200000</v>
      </c>
    </row>
    <row r="28" spans="1:6" ht="15">
      <c r="A28" s="11" t="s">
        <v>39</v>
      </c>
      <c r="B28" s="30" t="s">
        <v>43</v>
      </c>
      <c r="C28" s="21">
        <v>1.5</v>
      </c>
      <c r="D28" s="31">
        <f>D29+D30</f>
        <v>752951</v>
      </c>
      <c r="E28" s="31">
        <f>E29+E30</f>
        <v>-64351</v>
      </c>
      <c r="F28" s="41">
        <f>F29+F30</f>
        <v>688600</v>
      </c>
    </row>
    <row r="29" spans="1:6" ht="14.25">
      <c r="A29" s="11" t="s">
        <v>44</v>
      </c>
      <c r="B29" s="20" t="s">
        <v>45</v>
      </c>
      <c r="C29" s="21">
        <v>0.5</v>
      </c>
      <c r="D29" s="22">
        <v>652951</v>
      </c>
      <c r="E29" s="23">
        <v>-14351</v>
      </c>
      <c r="F29" s="24">
        <f>D29+E29</f>
        <v>638600</v>
      </c>
    </row>
    <row r="30" spans="1:6" ht="14.25">
      <c r="A30" s="11" t="s">
        <v>46</v>
      </c>
      <c r="B30" s="20" t="s">
        <v>47</v>
      </c>
      <c r="C30" s="21">
        <v>1</v>
      </c>
      <c r="D30" s="22">
        <v>100000</v>
      </c>
      <c r="E30" s="23">
        <v>-50000</v>
      </c>
      <c r="F30" s="24">
        <f>D30+E30</f>
        <v>50000</v>
      </c>
    </row>
    <row r="31" spans="1:6" ht="45">
      <c r="A31" s="11" t="s">
        <v>48</v>
      </c>
      <c r="B31" s="51" t="s">
        <v>49</v>
      </c>
      <c r="C31" s="42">
        <v>1.65</v>
      </c>
      <c r="D31" s="43">
        <f>D32+D33+D34</f>
        <v>964228</v>
      </c>
      <c r="E31" s="43">
        <f>E32+E33+E34</f>
        <v>-849228</v>
      </c>
      <c r="F31" s="52">
        <f>F32+F33+F34</f>
        <v>115000</v>
      </c>
    </row>
    <row r="32" spans="1:6" ht="42.75">
      <c r="A32" s="11" t="s">
        <v>15</v>
      </c>
      <c r="B32" s="45" t="s">
        <v>50</v>
      </c>
      <c r="C32" s="21">
        <v>1.05</v>
      </c>
      <c r="D32" s="22">
        <v>40000</v>
      </c>
      <c r="E32" s="53">
        <v>0</v>
      </c>
      <c r="F32" s="54">
        <f>D32+E32</f>
        <v>40000</v>
      </c>
    </row>
    <row r="33" spans="1:6" ht="42.75">
      <c r="A33" s="11" t="s">
        <v>17</v>
      </c>
      <c r="B33" s="45" t="s">
        <v>51</v>
      </c>
      <c r="C33" s="21">
        <v>0.6</v>
      </c>
      <c r="D33" s="22">
        <v>849228</v>
      </c>
      <c r="E33" s="53">
        <v>-849228</v>
      </c>
      <c r="F33" s="54">
        <f>D33+E33</f>
        <v>0</v>
      </c>
    </row>
    <row r="34" spans="1:6" ht="28.5">
      <c r="A34" s="11" t="s">
        <v>19</v>
      </c>
      <c r="B34" s="45" t="s">
        <v>52</v>
      </c>
      <c r="C34" s="213" t="s">
        <v>176</v>
      </c>
      <c r="D34" s="22">
        <v>75000</v>
      </c>
      <c r="E34" s="53">
        <v>0</v>
      </c>
      <c r="F34" s="54">
        <f>D34+E34</f>
        <v>75000</v>
      </c>
    </row>
    <row r="35" spans="1:6" ht="15.75" thickBot="1">
      <c r="A35" s="55"/>
      <c r="B35" s="56" t="s">
        <v>53</v>
      </c>
      <c r="C35" s="57"/>
      <c r="D35" s="58">
        <f>D4+D8+D19+D26</f>
        <v>14834000</v>
      </c>
      <c r="E35" s="58">
        <f>E4+E8+E19+E26</f>
        <v>10177759</v>
      </c>
      <c r="F35" s="59">
        <f>F4+F8+F19+F26</f>
        <v>25011759</v>
      </c>
    </row>
    <row r="36" spans="1:6" ht="14.25">
      <c r="A36" s="60"/>
      <c r="B36" s="61" t="s">
        <v>9</v>
      </c>
      <c r="C36" s="62"/>
      <c r="D36" s="63">
        <v>546000</v>
      </c>
      <c r="E36" s="63">
        <v>-25000</v>
      </c>
      <c r="F36" s="64">
        <f>D36+E36</f>
        <v>521000</v>
      </c>
    </row>
    <row r="37" spans="1:6" ht="14.25">
      <c r="A37" s="11"/>
      <c r="B37" s="65" t="s">
        <v>172</v>
      </c>
      <c r="C37" s="66"/>
      <c r="D37" s="67">
        <f>9657600</f>
        <v>9657600</v>
      </c>
      <c r="E37" s="68">
        <v>-6278771</v>
      </c>
      <c r="F37" s="69">
        <f>D37+E37</f>
        <v>3378829</v>
      </c>
    </row>
    <row r="38" spans="1:6" ht="12.75">
      <c r="A38" s="11"/>
      <c r="B38" s="70" t="s">
        <v>54</v>
      </c>
      <c r="C38" s="71"/>
      <c r="D38" s="72">
        <v>1000000</v>
      </c>
      <c r="E38" s="73">
        <v>-600000</v>
      </c>
      <c r="F38" s="74">
        <f>D38+E38</f>
        <v>400000</v>
      </c>
    </row>
    <row r="39" spans="1:8" ht="42.75">
      <c r="A39" s="75"/>
      <c r="B39" s="76" t="s">
        <v>55</v>
      </c>
      <c r="C39" s="77"/>
      <c r="D39" s="78">
        <v>365599</v>
      </c>
      <c r="E39" s="78">
        <v>66253</v>
      </c>
      <c r="F39" s="79">
        <f>D39+E39</f>
        <v>431852</v>
      </c>
      <c r="H39" s="205"/>
    </row>
    <row r="40" spans="1:6" ht="25.5">
      <c r="A40" s="75"/>
      <c r="B40" s="70" t="s">
        <v>56</v>
      </c>
      <c r="C40" s="77"/>
      <c r="D40" s="80">
        <v>1400000</v>
      </c>
      <c r="E40" s="78">
        <v>800000</v>
      </c>
      <c r="F40" s="79">
        <f>D40+E40</f>
        <v>2200000</v>
      </c>
    </row>
    <row r="41" spans="1:6" ht="15.75" thickBot="1">
      <c r="A41" s="81"/>
      <c r="B41" s="206" t="s">
        <v>57</v>
      </c>
      <c r="C41" s="204"/>
      <c r="D41" s="58">
        <f>D36+D37+D38+D39+D40</f>
        <v>12969199</v>
      </c>
      <c r="E41" s="58">
        <f>E36+E37+E38+E39+E40</f>
        <v>-6037518</v>
      </c>
      <c r="F41" s="207">
        <f>F36+F37+F38+F39+F40</f>
        <v>6931681</v>
      </c>
    </row>
    <row r="42" spans="1:6" ht="15.75" thickBot="1">
      <c r="A42" s="212"/>
      <c r="B42" s="208" t="s">
        <v>58</v>
      </c>
      <c r="C42" s="209"/>
      <c r="D42" s="210">
        <f>D35+D41</f>
        <v>27803199</v>
      </c>
      <c r="E42" s="210">
        <f>E35+E41</f>
        <v>4140241</v>
      </c>
      <c r="F42" s="211">
        <f>F35+F41</f>
        <v>31943440</v>
      </c>
    </row>
    <row r="43" spans="1:6" ht="12.75">
      <c r="A43" s="82"/>
      <c r="B43" s="83" t="s">
        <v>59</v>
      </c>
      <c r="C43" s="84"/>
      <c r="D43" s="85">
        <v>11821000</v>
      </c>
      <c r="E43" s="86"/>
      <c r="F43" s="87">
        <f>D43+E43</f>
        <v>11821000</v>
      </c>
    </row>
    <row r="44" spans="1:6" ht="25.5">
      <c r="A44" s="75"/>
      <c r="B44" s="88" t="s">
        <v>60</v>
      </c>
      <c r="C44" s="77"/>
      <c r="D44" s="89">
        <v>1039000</v>
      </c>
      <c r="E44" s="53"/>
      <c r="F44" s="90">
        <f>D44+E44</f>
        <v>1039000</v>
      </c>
    </row>
    <row r="45" spans="1:6" ht="12.75">
      <c r="A45" s="75"/>
      <c r="B45" s="88" t="s">
        <v>61</v>
      </c>
      <c r="C45" s="77"/>
      <c r="D45" s="89">
        <v>742000</v>
      </c>
      <c r="E45" s="53"/>
      <c r="F45" s="90">
        <f>D45+E45</f>
        <v>742000</v>
      </c>
    </row>
    <row r="46" spans="1:6" ht="25.5">
      <c r="A46" s="75"/>
      <c r="B46" s="91" t="s">
        <v>177</v>
      </c>
      <c r="C46" s="77"/>
      <c r="D46" s="92">
        <f>SUM(D43:D45)</f>
        <v>13602000</v>
      </c>
      <c r="E46" s="53"/>
      <c r="F46" s="93">
        <f>SUM(F43:F45)</f>
        <v>13602000</v>
      </c>
    </row>
    <row r="47" spans="1:6" ht="15.75" thickBot="1">
      <c r="A47" s="81"/>
      <c r="B47" s="94" t="s">
        <v>62</v>
      </c>
      <c r="C47" s="95"/>
      <c r="D47" s="96">
        <f>D42+D46</f>
        <v>41405199</v>
      </c>
      <c r="E47" s="96">
        <f>E42+E46</f>
        <v>4140241</v>
      </c>
      <c r="F47" s="97">
        <f>F42+F46</f>
        <v>45545440</v>
      </c>
    </row>
    <row r="48" ht="12.75">
      <c r="F48" s="5"/>
    </row>
    <row r="49" ht="14.25">
      <c r="E49" s="196"/>
    </row>
  </sheetData>
  <printOptions horizontalCentered="1"/>
  <pageMargins left="0.5" right="0" top="0.25" bottom="0" header="0" footer="0"/>
  <pageSetup horizontalDpi="600" verticalDpi="600" orientation="portrait" paperSize="9" scale="85" r:id="rId1"/>
  <headerFooter alignWithMargins="0">
    <oddHeader>&amp;LPROGRAMUL LUCRARILOR DE DRUMURI JUDETENE - 2010&amp;Ranexa 11c la HCJM nr....../30.09.2010</oddHeader>
    <oddFooter xml:space="preserve">&amp;R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49"/>
  <sheetViews>
    <sheetView workbookViewId="0" topLeftCell="A1">
      <selection activeCell="I2" sqref="I2"/>
    </sheetView>
  </sheetViews>
  <sheetFormatPr defaultColWidth="9.140625" defaultRowHeight="12.75"/>
  <cols>
    <col min="1" max="1" width="5.421875" style="195" customWidth="1"/>
    <col min="2" max="2" width="39.57421875" style="195" customWidth="1"/>
    <col min="3" max="3" width="19.00390625" style="195" customWidth="1"/>
    <col min="4" max="4" width="12.7109375" style="200" customWidth="1"/>
    <col min="5" max="5" width="7.28125" style="200" bestFit="1" customWidth="1"/>
    <col min="6" max="12" width="9.140625" style="104" customWidth="1"/>
    <col min="13" max="19" width="9.140625" style="105" customWidth="1"/>
    <col min="20" max="16384" width="9.140625" style="106" customWidth="1"/>
  </cols>
  <sheetData>
    <row r="1" spans="1:5" ht="15" thickBot="1">
      <c r="A1" s="101"/>
      <c r="B1" s="102" t="s">
        <v>63</v>
      </c>
      <c r="C1" s="101"/>
      <c r="D1" s="103" t="s">
        <v>64</v>
      </c>
      <c r="E1" s="103"/>
    </row>
    <row r="2" spans="1:5" ht="45">
      <c r="A2" s="107" t="s">
        <v>65</v>
      </c>
      <c r="B2" s="108" t="s">
        <v>66</v>
      </c>
      <c r="C2" s="109" t="s">
        <v>67</v>
      </c>
      <c r="D2" s="110" t="s">
        <v>175</v>
      </c>
      <c r="E2" s="111" t="s">
        <v>68</v>
      </c>
    </row>
    <row r="3" spans="1:19" s="118" customFormat="1" ht="15" thickBot="1">
      <c r="A3" s="112">
        <v>0</v>
      </c>
      <c r="B3" s="113">
        <v>1</v>
      </c>
      <c r="C3" s="113">
        <v>2</v>
      </c>
      <c r="D3" s="114">
        <v>3</v>
      </c>
      <c r="E3" s="115">
        <v>4</v>
      </c>
      <c r="F3" s="116"/>
      <c r="G3" s="116"/>
      <c r="H3" s="116"/>
      <c r="I3" s="116"/>
      <c r="J3" s="116"/>
      <c r="K3" s="116"/>
      <c r="L3" s="116"/>
      <c r="M3" s="117"/>
      <c r="N3" s="117"/>
      <c r="O3" s="117"/>
      <c r="P3" s="117"/>
      <c r="Q3" s="117"/>
      <c r="R3" s="117"/>
      <c r="S3" s="117"/>
    </row>
    <row r="4" spans="1:19" s="118" customFormat="1" ht="15" thickBot="1">
      <c r="A4" s="119" t="s">
        <v>69</v>
      </c>
      <c r="B4" s="120" t="s">
        <v>70</v>
      </c>
      <c r="C4" s="121"/>
      <c r="D4" s="121"/>
      <c r="E4" s="122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7"/>
      <c r="S4" s="117"/>
    </row>
    <row r="5" spans="1:5" ht="14.25">
      <c r="A5" s="123">
        <v>1</v>
      </c>
      <c r="B5" s="124" t="s">
        <v>71</v>
      </c>
      <c r="C5" s="125" t="s">
        <v>72</v>
      </c>
      <c r="D5" s="126">
        <v>267100</v>
      </c>
      <c r="E5" s="163">
        <v>1</v>
      </c>
    </row>
    <row r="6" spans="1:5" ht="14.25">
      <c r="A6" s="214">
        <v>2</v>
      </c>
      <c r="B6" s="226" t="s">
        <v>73</v>
      </c>
      <c r="C6" s="125" t="s">
        <v>74</v>
      </c>
      <c r="D6" s="126">
        <v>266000</v>
      </c>
      <c r="E6" s="163">
        <v>1</v>
      </c>
    </row>
    <row r="7" spans="1:5" ht="14.25">
      <c r="A7" s="218"/>
      <c r="B7" s="227"/>
      <c r="C7" s="125" t="s">
        <v>75</v>
      </c>
      <c r="D7" s="126">
        <v>266000</v>
      </c>
      <c r="E7" s="163">
        <v>1</v>
      </c>
    </row>
    <row r="8" spans="1:5" ht="14.25">
      <c r="A8" s="215"/>
      <c r="B8" s="228"/>
      <c r="C8" s="125" t="s">
        <v>76</v>
      </c>
      <c r="D8" s="126">
        <v>399000</v>
      </c>
      <c r="E8" s="163">
        <v>1.5</v>
      </c>
    </row>
    <row r="9" spans="1:5" ht="14.25">
      <c r="A9" s="123">
        <v>3</v>
      </c>
      <c r="B9" s="124" t="s">
        <v>77</v>
      </c>
      <c r="C9" s="125" t="s">
        <v>78</v>
      </c>
      <c r="D9" s="126">
        <v>261300</v>
      </c>
      <c r="E9" s="163">
        <v>1</v>
      </c>
    </row>
    <row r="10" spans="1:19" s="138" customFormat="1" ht="26.25" thickBot="1">
      <c r="A10" s="131"/>
      <c r="B10" s="132" t="s">
        <v>79</v>
      </c>
      <c r="C10" s="133"/>
      <c r="D10" s="134">
        <f>SUM(D5:D9)</f>
        <v>1459400</v>
      </c>
      <c r="E10" s="147">
        <f>SUM(E5:E9)</f>
        <v>5.5</v>
      </c>
      <c r="F10" s="136"/>
      <c r="G10" s="136"/>
      <c r="H10" s="136"/>
      <c r="I10" s="136"/>
      <c r="J10" s="136"/>
      <c r="K10" s="136"/>
      <c r="L10" s="136"/>
      <c r="M10" s="137"/>
      <c r="N10" s="137"/>
      <c r="O10" s="137"/>
      <c r="P10" s="137"/>
      <c r="Q10" s="137"/>
      <c r="R10" s="137"/>
      <c r="S10" s="137"/>
    </row>
    <row r="11" spans="1:17" ht="15" thickBot="1">
      <c r="A11" s="119" t="s">
        <v>80</v>
      </c>
      <c r="B11" s="139" t="s">
        <v>81</v>
      </c>
      <c r="C11" s="140"/>
      <c r="D11" s="141"/>
      <c r="E11" s="142"/>
      <c r="M11" s="104"/>
      <c r="N11" s="104"/>
      <c r="O11" s="104"/>
      <c r="P11" s="104"/>
      <c r="Q11" s="104"/>
    </row>
    <row r="12" spans="1:5" ht="14.25">
      <c r="A12" s="128">
        <v>1</v>
      </c>
      <c r="B12" s="129" t="s">
        <v>82</v>
      </c>
      <c r="C12" s="143" t="s">
        <v>83</v>
      </c>
      <c r="D12" s="126">
        <v>219000</v>
      </c>
      <c r="E12" s="144">
        <v>1</v>
      </c>
    </row>
    <row r="13" spans="1:12" s="105" customFormat="1" ht="14.25">
      <c r="A13" s="214">
        <v>2</v>
      </c>
      <c r="B13" s="226" t="s">
        <v>84</v>
      </c>
      <c r="C13" s="145" t="s">
        <v>85</v>
      </c>
      <c r="D13" s="126">
        <v>153300</v>
      </c>
      <c r="E13" s="144">
        <v>0.7</v>
      </c>
      <c r="F13" s="104"/>
      <c r="G13" s="104"/>
      <c r="H13" s="104"/>
      <c r="I13" s="104"/>
      <c r="J13" s="104"/>
      <c r="K13" s="104"/>
      <c r="L13" s="104"/>
    </row>
    <row r="14" spans="1:12" s="105" customFormat="1" ht="14.25">
      <c r="A14" s="215"/>
      <c r="B14" s="228"/>
      <c r="C14" s="145" t="s">
        <v>86</v>
      </c>
      <c r="D14" s="126">
        <v>153300</v>
      </c>
      <c r="E14" s="144">
        <v>0.7</v>
      </c>
      <c r="F14" s="104"/>
      <c r="G14" s="104"/>
      <c r="H14" s="104"/>
      <c r="I14" s="104"/>
      <c r="J14" s="104"/>
      <c r="K14" s="104"/>
      <c r="L14" s="104"/>
    </row>
    <row r="15" spans="1:12" s="105" customFormat="1" ht="14.25">
      <c r="A15" s="123">
        <v>3</v>
      </c>
      <c r="B15" s="124" t="s">
        <v>87</v>
      </c>
      <c r="C15" s="145" t="s">
        <v>88</v>
      </c>
      <c r="D15" s="126">
        <v>203500</v>
      </c>
      <c r="E15" s="144">
        <v>1.33</v>
      </c>
      <c r="F15" s="104"/>
      <c r="G15" s="104"/>
      <c r="H15" s="104"/>
      <c r="I15" s="104"/>
      <c r="J15" s="104"/>
      <c r="K15" s="104"/>
      <c r="L15" s="104"/>
    </row>
    <row r="16" spans="1:19" s="138" customFormat="1" ht="26.25" thickBot="1">
      <c r="A16" s="131"/>
      <c r="B16" s="146" t="s">
        <v>89</v>
      </c>
      <c r="C16" s="133"/>
      <c r="D16" s="134">
        <f>D12+D13+D14+D15</f>
        <v>729100</v>
      </c>
      <c r="E16" s="147">
        <f>E12+E13+E14+E15</f>
        <v>3.73</v>
      </c>
      <c r="F16" s="136"/>
      <c r="G16" s="136"/>
      <c r="H16" s="136"/>
      <c r="I16" s="136"/>
      <c r="J16" s="136"/>
      <c r="K16" s="136"/>
      <c r="L16" s="136"/>
      <c r="M16" s="137"/>
      <c r="N16" s="137"/>
      <c r="O16" s="137"/>
      <c r="P16" s="137"/>
      <c r="Q16" s="137"/>
      <c r="R16" s="137"/>
      <c r="S16" s="137"/>
    </row>
    <row r="17" spans="1:17" ht="15" thickBot="1">
      <c r="A17" s="119" t="s">
        <v>90</v>
      </c>
      <c r="B17" s="139" t="s">
        <v>91</v>
      </c>
      <c r="C17" s="141"/>
      <c r="D17" s="148"/>
      <c r="E17" s="149"/>
      <c r="M17" s="104"/>
      <c r="N17" s="104"/>
      <c r="O17" s="104"/>
      <c r="P17" s="104"/>
      <c r="Q17" s="104"/>
    </row>
    <row r="18" spans="1:17" ht="14.25">
      <c r="A18" s="150">
        <v>1</v>
      </c>
      <c r="B18" s="151" t="s">
        <v>92</v>
      </c>
      <c r="C18" s="152" t="s">
        <v>93</v>
      </c>
      <c r="D18" s="153">
        <v>284700</v>
      </c>
      <c r="E18" s="154">
        <v>1.3</v>
      </c>
      <c r="M18" s="104"/>
      <c r="N18" s="104"/>
      <c r="O18" s="104"/>
      <c r="P18" s="104"/>
      <c r="Q18" s="104"/>
    </row>
    <row r="19" spans="1:17" ht="14.25">
      <c r="A19" s="155"/>
      <c r="B19" s="156"/>
      <c r="C19" s="152" t="s">
        <v>94</v>
      </c>
      <c r="D19" s="157">
        <v>372300</v>
      </c>
      <c r="E19" s="154">
        <v>1.7</v>
      </c>
      <c r="M19" s="104"/>
      <c r="N19" s="104"/>
      <c r="O19" s="104"/>
      <c r="P19" s="104"/>
      <c r="Q19" s="104"/>
    </row>
    <row r="20" spans="1:17" ht="26.25" thickBot="1">
      <c r="A20" s="155"/>
      <c r="B20" s="146" t="s">
        <v>95</v>
      </c>
      <c r="C20" s="148"/>
      <c r="D20" s="158">
        <f>D18+D19</f>
        <v>657000</v>
      </c>
      <c r="E20" s="159">
        <f>E18+E19</f>
        <v>3</v>
      </c>
      <c r="M20" s="104"/>
      <c r="N20" s="104"/>
      <c r="O20" s="104"/>
      <c r="P20" s="104"/>
      <c r="Q20" s="104"/>
    </row>
    <row r="21" spans="1:17" ht="15" thickBot="1">
      <c r="A21" s="119" t="s">
        <v>96</v>
      </c>
      <c r="B21" s="139" t="s">
        <v>97</v>
      </c>
      <c r="C21" s="140"/>
      <c r="D21" s="160"/>
      <c r="E21" s="161"/>
      <c r="M21" s="104"/>
      <c r="N21" s="104"/>
      <c r="O21" s="104"/>
      <c r="P21" s="104"/>
      <c r="Q21" s="104"/>
    </row>
    <row r="22" spans="1:5" ht="14.25">
      <c r="A22" s="237">
        <v>1</v>
      </c>
      <c r="B22" s="238" t="s">
        <v>98</v>
      </c>
      <c r="C22" s="125" t="s">
        <v>99</v>
      </c>
      <c r="D22" s="126">
        <v>181770</v>
      </c>
      <c r="E22" s="162">
        <v>0.83</v>
      </c>
    </row>
    <row r="23" spans="1:5" ht="14.25">
      <c r="A23" s="218"/>
      <c r="B23" s="239"/>
      <c r="C23" s="125" t="s">
        <v>100</v>
      </c>
      <c r="D23" s="126">
        <v>54750</v>
      </c>
      <c r="E23" s="162">
        <v>0.25</v>
      </c>
    </row>
    <row r="24" spans="1:5" ht="14.25">
      <c r="A24" s="215"/>
      <c r="B24" s="217"/>
      <c r="C24" s="125" t="s">
        <v>101</v>
      </c>
      <c r="D24" s="126">
        <v>328500</v>
      </c>
      <c r="E24" s="162">
        <v>1.5</v>
      </c>
    </row>
    <row r="25" spans="1:5" ht="14.25">
      <c r="A25" s="214">
        <v>2</v>
      </c>
      <c r="B25" s="216" t="s">
        <v>102</v>
      </c>
      <c r="C25" s="125" t="s">
        <v>103</v>
      </c>
      <c r="D25" s="126">
        <v>5020.360824742268</v>
      </c>
      <c r="E25" s="163">
        <v>0.025</v>
      </c>
    </row>
    <row r="26" spans="1:5" ht="14.25">
      <c r="A26" s="215"/>
      <c r="B26" s="217"/>
      <c r="C26" s="125" t="s">
        <v>104</v>
      </c>
      <c r="D26" s="126">
        <v>287164.6391752577</v>
      </c>
      <c r="E26" s="163">
        <v>1.43</v>
      </c>
    </row>
    <row r="27" spans="1:5" ht="14.25">
      <c r="A27" s="123">
        <v>3</v>
      </c>
      <c r="B27" s="124" t="s">
        <v>105</v>
      </c>
      <c r="C27" s="125" t="s">
        <v>106</v>
      </c>
      <c r="D27" s="126">
        <v>131400</v>
      </c>
      <c r="E27" s="163">
        <v>0.6</v>
      </c>
    </row>
    <row r="28" spans="1:5" ht="14.25">
      <c r="A28" s="214">
        <v>4</v>
      </c>
      <c r="B28" s="226" t="s">
        <v>107</v>
      </c>
      <c r="C28" s="125" t="s">
        <v>108</v>
      </c>
      <c r="D28" s="126">
        <v>175200</v>
      </c>
      <c r="E28" s="163">
        <v>0.8</v>
      </c>
    </row>
    <row r="29" spans="1:5" ht="14.25">
      <c r="A29" s="232"/>
      <c r="B29" s="233"/>
      <c r="C29" s="125" t="s">
        <v>109</v>
      </c>
      <c r="D29" s="126">
        <v>295650</v>
      </c>
      <c r="E29" s="163">
        <v>1.35</v>
      </c>
    </row>
    <row r="30" spans="1:5" ht="14.25">
      <c r="A30" s="123">
        <v>5</v>
      </c>
      <c r="B30" s="124" t="s">
        <v>110</v>
      </c>
      <c r="C30" s="125" t="s">
        <v>111</v>
      </c>
      <c r="D30" s="126">
        <v>350400</v>
      </c>
      <c r="E30" s="163">
        <v>1.6</v>
      </c>
    </row>
    <row r="31" spans="1:5" ht="14.25">
      <c r="A31" s="123">
        <v>6</v>
      </c>
      <c r="B31" s="124" t="s">
        <v>112</v>
      </c>
      <c r="C31" s="125" t="s">
        <v>113</v>
      </c>
      <c r="D31" s="126">
        <v>219105</v>
      </c>
      <c r="E31" s="163">
        <v>1.5</v>
      </c>
    </row>
    <row r="32" spans="1:19" s="138" customFormat="1" ht="26.25" thickBot="1">
      <c r="A32" s="131"/>
      <c r="B32" s="132" t="s">
        <v>114</v>
      </c>
      <c r="C32" s="133"/>
      <c r="D32" s="164">
        <f>SUM(D22:D31)</f>
        <v>2028960</v>
      </c>
      <c r="E32" s="147">
        <f>SUM(E22:E31)</f>
        <v>9.885</v>
      </c>
      <c r="F32" s="136"/>
      <c r="G32" s="136"/>
      <c r="H32" s="136"/>
      <c r="I32" s="136"/>
      <c r="J32" s="136"/>
      <c r="K32" s="136"/>
      <c r="L32" s="136"/>
      <c r="M32" s="137"/>
      <c r="N32" s="137"/>
      <c r="O32" s="137"/>
      <c r="P32" s="137"/>
      <c r="Q32" s="137"/>
      <c r="R32" s="137"/>
      <c r="S32" s="137"/>
    </row>
    <row r="33" spans="1:17" ht="15" thickBot="1">
      <c r="A33" s="119" t="s">
        <v>115</v>
      </c>
      <c r="B33" s="139" t="s">
        <v>116</v>
      </c>
      <c r="C33" s="140"/>
      <c r="D33" s="140"/>
      <c r="E33" s="165"/>
      <c r="M33" s="104"/>
      <c r="N33" s="104"/>
      <c r="O33" s="104"/>
      <c r="P33" s="104"/>
      <c r="Q33" s="104"/>
    </row>
    <row r="34" spans="1:5" ht="14.25">
      <c r="A34" s="234">
        <v>1</v>
      </c>
      <c r="B34" s="235" t="s">
        <v>117</v>
      </c>
      <c r="C34" s="125" t="s">
        <v>118</v>
      </c>
      <c r="D34" s="126">
        <v>58500</v>
      </c>
      <c r="E34" s="163">
        <v>0.3</v>
      </c>
    </row>
    <row r="35" spans="1:5" ht="14.25">
      <c r="A35" s="222"/>
      <c r="B35" s="236"/>
      <c r="C35" s="125" t="s">
        <v>119</v>
      </c>
      <c r="D35" s="126">
        <v>136500</v>
      </c>
      <c r="E35" s="163">
        <v>0.7</v>
      </c>
    </row>
    <row r="36" spans="1:5" ht="14.25">
      <c r="A36" s="229">
        <v>2</v>
      </c>
      <c r="B36" s="223" t="s">
        <v>120</v>
      </c>
      <c r="C36" s="125" t="s">
        <v>121</v>
      </c>
      <c r="D36" s="126">
        <v>219000</v>
      </c>
      <c r="E36" s="163">
        <v>1</v>
      </c>
    </row>
    <row r="37" spans="1:5" ht="14.25">
      <c r="A37" s="230"/>
      <c r="B37" s="225"/>
      <c r="C37" s="125" t="s">
        <v>122</v>
      </c>
      <c r="D37" s="126">
        <v>219000</v>
      </c>
      <c r="E37" s="163">
        <v>1</v>
      </c>
    </row>
    <row r="38" spans="1:5" ht="14.25">
      <c r="A38" s="220">
        <v>3</v>
      </c>
      <c r="B38" s="223" t="s">
        <v>123</v>
      </c>
      <c r="C38" s="125" t="s">
        <v>124</v>
      </c>
      <c r="D38" s="126">
        <v>284700</v>
      </c>
      <c r="E38" s="163">
        <v>1.3</v>
      </c>
    </row>
    <row r="39" spans="1:5" ht="14.25">
      <c r="A39" s="231"/>
      <c r="B39" s="219"/>
      <c r="C39" s="125" t="s">
        <v>125</v>
      </c>
      <c r="D39" s="126">
        <v>195000</v>
      </c>
      <c r="E39" s="163">
        <v>1</v>
      </c>
    </row>
    <row r="40" spans="1:5" ht="14.25">
      <c r="A40" s="232"/>
      <c r="B40" s="233"/>
      <c r="C40" s="125" t="s">
        <v>126</v>
      </c>
      <c r="D40" s="126">
        <v>214500</v>
      </c>
      <c r="E40" s="163">
        <v>1.1</v>
      </c>
    </row>
    <row r="41" spans="1:5" ht="14.25">
      <c r="A41" s="169" t="s">
        <v>127</v>
      </c>
      <c r="B41" s="170" t="s">
        <v>128</v>
      </c>
      <c r="C41" s="125" t="s">
        <v>129</v>
      </c>
      <c r="D41" s="126">
        <v>129000</v>
      </c>
      <c r="E41" s="163">
        <v>1</v>
      </c>
    </row>
    <row r="42" spans="1:5" ht="14.25">
      <c r="A42" s="171" t="s">
        <v>130</v>
      </c>
      <c r="B42" s="170" t="s">
        <v>131</v>
      </c>
      <c r="C42" s="125" t="s">
        <v>132</v>
      </c>
      <c r="D42" s="126">
        <v>129000</v>
      </c>
      <c r="E42" s="163">
        <v>1</v>
      </c>
    </row>
    <row r="43" spans="1:5" ht="14.25">
      <c r="A43" s="220" t="s">
        <v>133</v>
      </c>
      <c r="B43" s="223" t="s">
        <v>134</v>
      </c>
      <c r="C43" s="125" t="s">
        <v>135</v>
      </c>
      <c r="D43" s="126">
        <v>141900</v>
      </c>
      <c r="E43" s="163">
        <v>1.1</v>
      </c>
    </row>
    <row r="44" spans="1:5" ht="14.25">
      <c r="A44" s="221"/>
      <c r="B44" s="224"/>
      <c r="C44" s="125" t="s">
        <v>136</v>
      </c>
      <c r="D44" s="126">
        <v>129000</v>
      </c>
      <c r="E44" s="163">
        <v>1</v>
      </c>
    </row>
    <row r="45" spans="1:5" ht="14.25">
      <c r="A45" s="222"/>
      <c r="B45" s="225"/>
      <c r="C45" s="125" t="s">
        <v>137</v>
      </c>
      <c r="D45" s="126">
        <v>38700</v>
      </c>
      <c r="E45" s="163">
        <v>0.3</v>
      </c>
    </row>
    <row r="46" spans="1:5" ht="14.25">
      <c r="A46" s="166"/>
      <c r="B46" s="167"/>
      <c r="C46" s="125" t="s">
        <v>138</v>
      </c>
      <c r="D46" s="126">
        <v>77400</v>
      </c>
      <c r="E46" s="163">
        <v>0.6</v>
      </c>
    </row>
    <row r="47" spans="1:19" s="138" customFormat="1" ht="26.25" thickBot="1">
      <c r="A47" s="172"/>
      <c r="B47" s="173" t="s">
        <v>139</v>
      </c>
      <c r="C47" s="174"/>
      <c r="D47" s="164">
        <f>SUM(D34:D46)</f>
        <v>1972200</v>
      </c>
      <c r="E47" s="147">
        <f>SUM(E34:E46)</f>
        <v>11.4</v>
      </c>
      <c r="F47" s="136"/>
      <c r="G47" s="136"/>
      <c r="H47" s="136"/>
      <c r="I47" s="136"/>
      <c r="J47" s="136"/>
      <c r="K47" s="136"/>
      <c r="L47" s="136"/>
      <c r="M47" s="137"/>
      <c r="N47" s="137"/>
      <c r="O47" s="137"/>
      <c r="P47" s="137"/>
      <c r="Q47" s="137"/>
      <c r="R47" s="137"/>
      <c r="S47" s="137"/>
    </row>
    <row r="48" spans="1:17" ht="15" thickBot="1">
      <c r="A48" s="119" t="s">
        <v>140</v>
      </c>
      <c r="B48" s="139" t="s">
        <v>141</v>
      </c>
      <c r="C48" s="140"/>
      <c r="D48" s="140"/>
      <c r="E48" s="165"/>
      <c r="M48" s="104"/>
      <c r="N48" s="104"/>
      <c r="O48" s="104"/>
      <c r="P48" s="104"/>
      <c r="Q48" s="104"/>
    </row>
    <row r="49" spans="1:5" ht="14.25">
      <c r="A49" s="214" t="s">
        <v>142</v>
      </c>
      <c r="B49" s="226" t="s">
        <v>143</v>
      </c>
      <c r="C49" s="125" t="s">
        <v>144</v>
      </c>
      <c r="D49" s="126">
        <v>111692.3076923077</v>
      </c>
      <c r="E49" s="127">
        <v>0.4</v>
      </c>
    </row>
    <row r="50" spans="1:5" ht="14.25">
      <c r="A50" s="218"/>
      <c r="B50" s="227"/>
      <c r="C50" s="125" t="s">
        <v>145</v>
      </c>
      <c r="D50" s="126">
        <v>111692.3076923077</v>
      </c>
      <c r="E50" s="127">
        <v>0.4</v>
      </c>
    </row>
    <row r="51" spans="1:5" ht="14.25">
      <c r="A51" s="215"/>
      <c r="B51" s="228"/>
      <c r="C51" s="125" t="s">
        <v>146</v>
      </c>
      <c r="D51" s="126">
        <v>139615.38461538462</v>
      </c>
      <c r="E51" s="127">
        <v>0.5</v>
      </c>
    </row>
    <row r="52" spans="1:5" ht="14.25">
      <c r="A52" s="214" t="s">
        <v>147</v>
      </c>
      <c r="B52" s="216" t="s">
        <v>148</v>
      </c>
      <c r="C52" s="125" t="s">
        <v>149</v>
      </c>
      <c r="D52" s="126">
        <v>141852.9411764706</v>
      </c>
      <c r="E52" s="127">
        <v>0.5</v>
      </c>
    </row>
    <row r="53" spans="1:5" ht="14.25">
      <c r="A53" s="215"/>
      <c r="B53" s="217"/>
      <c r="C53" s="125" t="s">
        <v>150</v>
      </c>
      <c r="D53" s="126">
        <v>340447.05882352946</v>
      </c>
      <c r="E53" s="127">
        <v>1.2</v>
      </c>
    </row>
    <row r="54" spans="1:19" s="138" customFormat="1" ht="26.25" thickBot="1">
      <c r="A54" s="175"/>
      <c r="B54" s="132" t="s">
        <v>151</v>
      </c>
      <c r="C54" s="133"/>
      <c r="D54" s="164">
        <f>SUM(D49:D53)</f>
        <v>845300</v>
      </c>
      <c r="E54" s="135">
        <f>SUM(E49:E53)</f>
        <v>3</v>
      </c>
      <c r="F54" s="136"/>
      <c r="G54" s="136"/>
      <c r="H54" s="136"/>
      <c r="I54" s="136"/>
      <c r="J54" s="136"/>
      <c r="K54" s="136"/>
      <c r="L54" s="136"/>
      <c r="M54" s="137"/>
      <c r="N54" s="137"/>
      <c r="O54" s="137"/>
      <c r="P54" s="137"/>
      <c r="Q54" s="137"/>
      <c r="R54" s="137"/>
      <c r="S54" s="137"/>
    </row>
    <row r="55" spans="1:17" ht="14.25">
      <c r="A55" s="176" t="s">
        <v>152</v>
      </c>
      <c r="B55" s="177" t="s">
        <v>153</v>
      </c>
      <c r="C55" s="141"/>
      <c r="D55" s="141"/>
      <c r="E55" s="142"/>
      <c r="M55" s="104"/>
      <c r="N55" s="104"/>
      <c r="O55" s="104"/>
      <c r="P55" s="104"/>
      <c r="Q55" s="104"/>
    </row>
    <row r="56" spans="1:5" ht="14.25">
      <c r="A56" s="178" t="s">
        <v>142</v>
      </c>
      <c r="B56" s="179" t="s">
        <v>154</v>
      </c>
      <c r="C56" s="125" t="s">
        <v>155</v>
      </c>
      <c r="D56" s="126">
        <v>128040</v>
      </c>
      <c r="E56" s="163">
        <v>0.4</v>
      </c>
    </row>
    <row r="57" spans="1:5" ht="14.25">
      <c r="A57" s="180"/>
      <c r="B57" s="181"/>
      <c r="C57" s="125" t="s">
        <v>156</v>
      </c>
      <c r="D57" s="126">
        <v>192060</v>
      </c>
      <c r="E57" s="163">
        <v>0.6</v>
      </c>
    </row>
    <row r="58" spans="1:5" ht="14.25">
      <c r="A58" s="180"/>
      <c r="B58" s="181"/>
      <c r="C58" s="125" t="s">
        <v>157</v>
      </c>
      <c r="D58" s="126">
        <v>288090</v>
      </c>
      <c r="E58" s="163">
        <v>0.9</v>
      </c>
    </row>
    <row r="59" spans="1:5" ht="14.25">
      <c r="A59" s="180"/>
      <c r="B59" s="181"/>
      <c r="C59" s="125" t="s">
        <v>158</v>
      </c>
      <c r="D59" s="126">
        <v>192060</v>
      </c>
      <c r="E59" s="163">
        <v>0.6</v>
      </c>
    </row>
    <row r="60" spans="1:5" ht="14.25">
      <c r="A60" s="180"/>
      <c r="B60" s="181"/>
      <c r="C60" s="125" t="s">
        <v>159</v>
      </c>
      <c r="D60" s="126">
        <v>640200</v>
      </c>
      <c r="E60" s="163">
        <v>2</v>
      </c>
    </row>
    <row r="61" spans="1:5" ht="14.25">
      <c r="A61" s="182"/>
      <c r="B61" s="183"/>
      <c r="C61" s="125" t="s">
        <v>160</v>
      </c>
      <c r="D61" s="126">
        <v>320100</v>
      </c>
      <c r="E61" s="163">
        <v>1</v>
      </c>
    </row>
    <row r="62" spans="1:5" ht="14.25">
      <c r="A62" s="214">
        <v>2</v>
      </c>
      <c r="B62" s="219" t="s">
        <v>161</v>
      </c>
      <c r="C62" s="184" t="s">
        <v>162</v>
      </c>
      <c r="D62" s="126">
        <v>621000</v>
      </c>
      <c r="E62" s="163">
        <v>2</v>
      </c>
    </row>
    <row r="63" spans="1:5" ht="14.25">
      <c r="A63" s="218"/>
      <c r="B63" s="219"/>
      <c r="C63" s="125" t="s">
        <v>163</v>
      </c>
      <c r="D63" s="126">
        <v>263925</v>
      </c>
      <c r="E63" s="163">
        <v>0.85</v>
      </c>
    </row>
    <row r="64" spans="1:5" ht="14.25">
      <c r="A64" s="130"/>
      <c r="B64" s="168"/>
      <c r="C64" s="125" t="s">
        <v>164</v>
      </c>
      <c r="D64" s="126">
        <v>326025</v>
      </c>
      <c r="E64" s="163">
        <v>1.05</v>
      </c>
    </row>
    <row r="65" spans="1:5" ht="14.25">
      <c r="A65" s="175" t="s">
        <v>165</v>
      </c>
      <c r="B65" s="124" t="s">
        <v>166</v>
      </c>
      <c r="C65" s="125" t="s">
        <v>167</v>
      </c>
      <c r="D65" s="126">
        <v>621000</v>
      </c>
      <c r="E65" s="163">
        <v>2</v>
      </c>
    </row>
    <row r="66" spans="1:5" ht="14.25">
      <c r="A66" s="175">
        <v>4</v>
      </c>
      <c r="B66" s="124" t="s">
        <v>168</v>
      </c>
      <c r="C66" s="125" t="s">
        <v>169</v>
      </c>
      <c r="D66" s="126">
        <v>621000</v>
      </c>
      <c r="E66" s="163">
        <v>2</v>
      </c>
    </row>
    <row r="67" spans="1:19" s="138" customFormat="1" ht="25.5">
      <c r="A67" s="131"/>
      <c r="B67" s="132" t="s">
        <v>170</v>
      </c>
      <c r="C67" s="133"/>
      <c r="D67" s="185">
        <f>SUM(D56:D66)</f>
        <v>4213500</v>
      </c>
      <c r="E67" s="147">
        <f>SUM(E56:E66)</f>
        <v>13.4</v>
      </c>
      <c r="F67" s="136"/>
      <c r="G67" s="136"/>
      <c r="H67" s="136"/>
      <c r="I67" s="136"/>
      <c r="J67" s="136"/>
      <c r="K67" s="136"/>
      <c r="L67" s="136"/>
      <c r="M67" s="137"/>
      <c r="N67" s="137"/>
      <c r="O67" s="137"/>
      <c r="P67" s="137"/>
      <c r="Q67" s="137"/>
      <c r="R67" s="137"/>
      <c r="S67" s="137"/>
    </row>
    <row r="68" spans="1:5" ht="15.75" thickBot="1">
      <c r="A68" s="186"/>
      <c r="B68" s="187" t="s">
        <v>173</v>
      </c>
      <c r="C68" s="188"/>
      <c r="D68" s="189">
        <f>D10+D16+D20+D32+D47+D54+D67</f>
        <v>11905460</v>
      </c>
      <c r="E68" s="190">
        <f>E10+E16+E20+E32+E47+E54+E67</f>
        <v>49.915</v>
      </c>
    </row>
    <row r="69" spans="1:5" ht="15" thickBot="1">
      <c r="A69" s="191"/>
      <c r="B69" s="192" t="s">
        <v>174</v>
      </c>
      <c r="C69" s="193"/>
      <c r="D69" s="203">
        <f>D68*1.24</f>
        <v>14762770.4</v>
      </c>
      <c r="E69" s="194"/>
    </row>
    <row r="70" spans="4:5" ht="14.25">
      <c r="D70" s="196"/>
      <c r="E70" s="197"/>
    </row>
    <row r="71" spans="4:5" ht="14.25">
      <c r="D71" s="198"/>
      <c r="E71" s="199"/>
    </row>
    <row r="72" ht="14.25">
      <c r="E72" s="197"/>
    </row>
    <row r="73" spans="4:5" ht="14.25">
      <c r="D73" s="201"/>
      <c r="E73" s="197"/>
    </row>
    <row r="74" ht="14.25">
      <c r="E74" s="197"/>
    </row>
    <row r="75" ht="14.25">
      <c r="E75" s="197"/>
    </row>
    <row r="76" ht="14.25">
      <c r="E76" s="197"/>
    </row>
    <row r="77" ht="14.25">
      <c r="E77" s="197"/>
    </row>
    <row r="78" ht="14.25">
      <c r="E78" s="197"/>
    </row>
    <row r="79" ht="14.25">
      <c r="E79" s="197"/>
    </row>
    <row r="80" ht="14.25">
      <c r="E80" s="197"/>
    </row>
    <row r="81" ht="14.25">
      <c r="E81" s="197"/>
    </row>
    <row r="82" ht="14.25">
      <c r="E82" s="197"/>
    </row>
    <row r="83" ht="14.25">
      <c r="E83" s="197"/>
    </row>
    <row r="84" ht="14.25">
      <c r="E84" s="197"/>
    </row>
    <row r="85" ht="14.25">
      <c r="E85" s="197"/>
    </row>
    <row r="86" ht="14.25">
      <c r="E86" s="197"/>
    </row>
    <row r="87" ht="14.25">
      <c r="E87" s="197"/>
    </row>
    <row r="88" ht="14.25">
      <c r="E88" s="197"/>
    </row>
    <row r="89" ht="14.25">
      <c r="E89" s="197"/>
    </row>
    <row r="90" ht="14.25">
      <c r="E90" s="197"/>
    </row>
    <row r="91" ht="14.25">
      <c r="E91" s="197"/>
    </row>
    <row r="92" ht="14.25">
      <c r="E92" s="197"/>
    </row>
    <row r="93" ht="14.25">
      <c r="E93" s="197"/>
    </row>
    <row r="94" ht="14.25">
      <c r="E94" s="197"/>
    </row>
    <row r="95" ht="14.25">
      <c r="E95" s="197"/>
    </row>
    <row r="96" ht="14.25">
      <c r="E96" s="197"/>
    </row>
    <row r="97" ht="14.25">
      <c r="E97" s="197"/>
    </row>
    <row r="98" ht="14.25">
      <c r="E98" s="197"/>
    </row>
    <row r="99" ht="14.25">
      <c r="E99" s="197"/>
    </row>
    <row r="100" ht="14.25">
      <c r="E100" s="197"/>
    </row>
    <row r="101" ht="14.25">
      <c r="E101" s="197"/>
    </row>
    <row r="102" ht="14.25">
      <c r="E102" s="197"/>
    </row>
    <row r="103" ht="14.25">
      <c r="E103" s="197"/>
    </row>
    <row r="104" ht="14.25">
      <c r="E104" s="197"/>
    </row>
    <row r="105" ht="14.25">
      <c r="E105" s="197"/>
    </row>
    <row r="106" ht="14.25">
      <c r="E106" s="197"/>
    </row>
    <row r="107" ht="14.25">
      <c r="E107" s="197"/>
    </row>
    <row r="108" ht="14.25">
      <c r="E108" s="197"/>
    </row>
    <row r="109" ht="14.25">
      <c r="E109" s="197"/>
    </row>
    <row r="110" ht="14.25">
      <c r="E110" s="197"/>
    </row>
    <row r="111" ht="14.25">
      <c r="E111" s="197"/>
    </row>
    <row r="112" ht="14.25">
      <c r="E112" s="197"/>
    </row>
    <row r="113" ht="14.25">
      <c r="E113" s="197"/>
    </row>
    <row r="114" ht="14.25">
      <c r="E114" s="197"/>
    </row>
    <row r="115" ht="14.25">
      <c r="E115" s="197"/>
    </row>
    <row r="116" ht="14.25">
      <c r="E116" s="197"/>
    </row>
    <row r="117" ht="14.25">
      <c r="E117" s="197"/>
    </row>
    <row r="118" ht="14.25">
      <c r="E118" s="197"/>
    </row>
    <row r="119" ht="14.25">
      <c r="E119" s="197"/>
    </row>
    <row r="120" ht="14.25">
      <c r="E120" s="197"/>
    </row>
    <row r="121" ht="14.25">
      <c r="E121" s="197"/>
    </row>
    <row r="122" ht="14.25">
      <c r="E122" s="197"/>
    </row>
    <row r="123" ht="14.25">
      <c r="E123" s="197"/>
    </row>
    <row r="124" ht="14.25">
      <c r="E124" s="197"/>
    </row>
    <row r="125" ht="14.25">
      <c r="E125" s="197"/>
    </row>
    <row r="126" ht="14.25">
      <c r="E126" s="197"/>
    </row>
    <row r="127" ht="14.25">
      <c r="E127" s="197"/>
    </row>
    <row r="128" ht="14.25">
      <c r="E128" s="197"/>
    </row>
    <row r="129" ht="14.25">
      <c r="E129" s="197"/>
    </row>
    <row r="130" ht="14.25">
      <c r="E130" s="197"/>
    </row>
    <row r="131" ht="14.25">
      <c r="E131" s="197"/>
    </row>
    <row r="132" ht="14.25">
      <c r="E132" s="197"/>
    </row>
    <row r="133" ht="14.25">
      <c r="E133" s="197"/>
    </row>
    <row r="134" ht="14.25">
      <c r="E134" s="197"/>
    </row>
    <row r="135" ht="14.25">
      <c r="E135" s="197"/>
    </row>
    <row r="136" ht="14.25">
      <c r="E136" s="197"/>
    </row>
    <row r="137" ht="14.25">
      <c r="E137" s="197"/>
    </row>
    <row r="138" ht="14.25">
      <c r="E138" s="197"/>
    </row>
    <row r="139" ht="14.25">
      <c r="E139" s="197"/>
    </row>
    <row r="140" ht="14.25">
      <c r="E140" s="197"/>
    </row>
    <row r="141" ht="14.25">
      <c r="E141" s="197"/>
    </row>
    <row r="142" ht="14.25">
      <c r="E142" s="197"/>
    </row>
    <row r="143" ht="14.25">
      <c r="E143" s="197"/>
    </row>
    <row r="144" ht="14.25">
      <c r="E144" s="197"/>
    </row>
    <row r="145" ht="14.25">
      <c r="E145" s="197"/>
    </row>
    <row r="146" ht="14.25">
      <c r="E146" s="197"/>
    </row>
    <row r="147" ht="14.25">
      <c r="E147" s="197"/>
    </row>
    <row r="148" ht="14.25">
      <c r="E148" s="197"/>
    </row>
    <row r="149" ht="14.25">
      <c r="E149" s="197"/>
    </row>
  </sheetData>
  <mergeCells count="24">
    <mergeCell ref="A6:A8"/>
    <mergeCell ref="B6:B8"/>
    <mergeCell ref="A13:A14"/>
    <mergeCell ref="B13:B14"/>
    <mergeCell ref="A22:A24"/>
    <mergeCell ref="B22:B24"/>
    <mergeCell ref="A25:A26"/>
    <mergeCell ref="B25:B26"/>
    <mergeCell ref="A28:A29"/>
    <mergeCell ref="B28:B29"/>
    <mergeCell ref="A34:A35"/>
    <mergeCell ref="B34:B35"/>
    <mergeCell ref="A36:A37"/>
    <mergeCell ref="B36:B37"/>
    <mergeCell ref="A38:A40"/>
    <mergeCell ref="B38:B40"/>
    <mergeCell ref="A43:A45"/>
    <mergeCell ref="B43:B45"/>
    <mergeCell ref="A49:A51"/>
    <mergeCell ref="B49:B51"/>
    <mergeCell ref="A52:A53"/>
    <mergeCell ref="B52:B53"/>
    <mergeCell ref="A62:A63"/>
    <mergeCell ref="B62:B63"/>
  </mergeCells>
  <printOptions gridLines="1" horizontalCentered="1"/>
  <pageMargins left="0.5" right="0" top="1.25" bottom="1" header="0.5" footer="0.5"/>
  <pageSetup horizontalDpi="600" verticalDpi="600" orientation="portrait" paperSize="9" scale="90" r:id="rId1"/>
  <headerFooter alignWithMargins="0">
    <oddHeader>&amp;RDetaliere la anexa 11c / HCJM nr......./30.09.2010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Csaba_F</cp:lastModifiedBy>
  <cp:lastPrinted>2010-09-29T06:18:51Z</cp:lastPrinted>
  <dcterms:created xsi:type="dcterms:W3CDTF">2010-09-29T04:40:57Z</dcterms:created>
  <dcterms:modified xsi:type="dcterms:W3CDTF">2010-09-29T06:19:06Z</dcterms:modified>
  <cp:category/>
  <cp:version/>
  <cp:contentType/>
  <cp:contentStatus/>
</cp:coreProperties>
</file>