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rectificare noiembrie" sheetId="1" r:id="rId1"/>
  </sheets>
  <definedNames>
    <definedName name="_xlnm._FilterDatabase" localSheetId="0" hidden="1">'rectificare noiembrie'!$A$2:$BY$118</definedName>
    <definedName name="_xlnm.Print_Titles" localSheetId="0">'rectificare noiembrie'!$1:$2</definedName>
  </definedNames>
  <calcPr fullCalcOnLoad="1"/>
</workbook>
</file>

<file path=xl/sharedStrings.xml><?xml version="1.0" encoding="utf-8"?>
<sst xmlns="http://schemas.openxmlformats.org/spreadsheetml/2006/main" count="261" uniqueCount="238">
  <si>
    <t>Nr.
crt.</t>
  </si>
  <si>
    <t>Simb.
cap. bug.</t>
  </si>
  <si>
    <t>Unitate / Obiectiv</t>
  </si>
  <si>
    <t>Denumirea lucrării</t>
  </si>
  <si>
    <t xml:space="preserve">Unitate de măsură         </t>
  </si>
  <si>
    <t>Prevederi 2008</t>
  </si>
  <si>
    <t>Influenţă</t>
  </si>
  <si>
    <t>Valori rectificate</t>
  </si>
  <si>
    <t>0</t>
  </si>
  <si>
    <t>1</t>
  </si>
  <si>
    <t>2</t>
  </si>
  <si>
    <t xml:space="preserve">TOTAL REPARATII 2008,    din care:                                                                </t>
  </si>
  <si>
    <t xml:space="preserve">CONSILIUL JUDETEAN MURES   </t>
  </si>
  <si>
    <t>CAPITOL 51</t>
  </si>
  <si>
    <t>Sediul Administrativ</t>
  </si>
  <si>
    <t>Amenajare şi restaurare sala mică de şedinţe</t>
  </si>
  <si>
    <t>Reparaţii exterioare şi interioare</t>
  </si>
  <si>
    <t>Restaurare hol intrare principala</t>
  </si>
  <si>
    <t>Reparaţii boltă intrare principala</t>
  </si>
  <si>
    <t>Reparaţii instalaţii electrice</t>
  </si>
  <si>
    <t>Clădire corp "C" din str. Koteles Samuel nr.33</t>
  </si>
  <si>
    <t xml:space="preserve">Reparaţii curente </t>
  </si>
  <si>
    <t>Întreţinere parc auto (reparaţi la autovehiculele din dotare)</t>
  </si>
  <si>
    <t xml:space="preserve">6 auto </t>
  </si>
  <si>
    <t>Amenajări magazie</t>
  </si>
  <si>
    <t>CAPITOL 87</t>
  </si>
  <si>
    <t xml:space="preserve">Reţea judeţeană pentru absorbţia fondurilor structurale </t>
  </si>
  <si>
    <t>Amenajare Birouri teritoriale (reparaţii curente şi igienizări)</t>
  </si>
  <si>
    <t>SERVICIUL JUD. SALVAMONT</t>
  </si>
  <si>
    <t>Reparaţii curente</t>
  </si>
  <si>
    <t xml:space="preserve">CENTRUL MILITAR JUDEŢEAN </t>
  </si>
  <si>
    <t>Reparaţii curente autovehicule din dotare, calculatoare, imprimante, copiator</t>
  </si>
  <si>
    <t>Clădire din str. Rozelor nr.11</t>
  </si>
  <si>
    <t>Reparaţii acoperiş (şarpantă, învelitoare, streaşină, jgeaburi şi burlane)</t>
  </si>
  <si>
    <t>CENTRUL ŞCOLAR PENTRU EDUCAŢIE INCLUZIVĂ NR.1</t>
  </si>
  <si>
    <t>Centrul Şcolar pentru educaţie incluzivă nr.2</t>
  </si>
  <si>
    <t>Igienizare bucătărie şi grupuri sociale</t>
  </si>
  <si>
    <t>500 mp</t>
  </si>
  <si>
    <t>CENTRUL ŞCOLAR PENTRU EDUCAŢIE INCLUZIVĂ NR.2</t>
  </si>
  <si>
    <t>Clădirea Centrului Şcolar ptr. Educaţie Incluzivă nr.2</t>
  </si>
  <si>
    <t>Igienizarea şi zugrăvirea sălilor de clasă a grupurilor sanitare şi a holurilor, coridoarelor</t>
  </si>
  <si>
    <t>3300 mp</t>
  </si>
  <si>
    <t>În incinta Centrului Şcolar ptr. Educaţie Incluzivă nr.2</t>
  </si>
  <si>
    <t>Lucrări de reparaţii la instalaţia de apă</t>
  </si>
  <si>
    <t xml:space="preserve">Curtea Centrului Şcolar ptr. Educaţie Incluzivă nr.2 </t>
  </si>
  <si>
    <t>Reparaţii convectoare</t>
  </si>
  <si>
    <t>Clădirea imobilului din municipiul Târnăveni</t>
  </si>
  <si>
    <t>Lucrări de reparaţii şi amenajări interioare şi cheltuieli de proiectare</t>
  </si>
  <si>
    <t>475 mp</t>
  </si>
  <si>
    <t xml:space="preserve">Înlocuire tâmplărie(ferestre, uşi) cu tâmplărie cu geam termopan    </t>
  </si>
  <si>
    <t>Glafuri interioare la geamuri termopane</t>
  </si>
  <si>
    <t>CENTRUL ŞCOLAR DE EDUCAŢIE INCLUZIVĂ NR.3 S.A.M. REGHIN</t>
  </si>
  <si>
    <t>Şcoala nouă</t>
  </si>
  <si>
    <t>Reparaţii curente şi igienizări la săli de clasă fără holuri, reparatii elemente de tamplarie</t>
  </si>
  <si>
    <t>3000 mp+110 buc</t>
  </si>
  <si>
    <t xml:space="preserve">UNITATI  DE  CULTURA      </t>
  </si>
  <si>
    <t xml:space="preserve">Teatrul "ARIEL"           </t>
  </si>
  <si>
    <t>Teatrul pentru copii şi tineret "Ariel"</t>
  </si>
  <si>
    <t>Reparaţii curente: zugrăveli interioare, reparaţii instalaţii sanitare, ferstre, hornuri</t>
  </si>
  <si>
    <t>Ansamblul Artistic Profesionist "Mureşul"</t>
  </si>
  <si>
    <t>Sediu administrativ din Tg. Mureş B-dul 1848 nr.47</t>
  </si>
  <si>
    <t>Sala de repetiţii din str. Revoluţiei nr.45</t>
  </si>
  <si>
    <t xml:space="preserve">Scoala de Arte                                                            </t>
  </si>
  <si>
    <t>P-ţa Trandafirilor nr. 5</t>
  </si>
  <si>
    <t>Reparaţii curente: zugrăveli, vopsitorii, repararea teracotelor, izolare fonică</t>
  </si>
  <si>
    <t xml:space="preserve">Muzeul Judetean MURES                             </t>
  </si>
  <si>
    <t xml:space="preserve">Muzeul de ştinţele naturii                           </t>
  </si>
  <si>
    <t>Reparaţii acoperiş</t>
  </si>
  <si>
    <t>650 mp</t>
  </si>
  <si>
    <t>Reparaţii vitralii</t>
  </si>
  <si>
    <t>Muzeul de Etnografie</t>
  </si>
  <si>
    <t>850 mp</t>
  </si>
  <si>
    <t>Muzeul de artă, Palatul Culturii</t>
  </si>
  <si>
    <t>Zugrăveli interioare, vopsirea tâmplăriei de lemn pt. reamenajarea depozitului de ceramică şi sculptură.</t>
  </si>
  <si>
    <t>100 mp</t>
  </si>
  <si>
    <t>Reamenajarea spaţiului Galeriei de artă</t>
  </si>
  <si>
    <t>1000 mp</t>
  </si>
  <si>
    <t>Clădire str.Mărăşti</t>
  </si>
  <si>
    <t>Amenjare exterioară</t>
  </si>
  <si>
    <t>Cetatea medievală</t>
  </si>
  <si>
    <t>Amenajarea spaţiu pt. valorificarea materialelor de specialitate</t>
  </si>
  <si>
    <t>Muzeul de istorie, Palatul Culturii</t>
  </si>
  <si>
    <t>Expoziţie Art Nouveau</t>
  </si>
  <si>
    <t>Expoziţie Emil Dandea</t>
  </si>
  <si>
    <t xml:space="preserve">Biblioteca Judeteana Mures                           </t>
  </si>
  <si>
    <t>Aleea Carpaţi Filiala nr. 1</t>
  </si>
  <si>
    <t>Reabilitarea spaţiilor interioare (reparaţii tencuieli, zugrăveli, reparaţii la instalaţia electrică, amenajarea unui grup sanitar)</t>
  </si>
  <si>
    <t xml:space="preserve">Administratia Palatului Culturii </t>
  </si>
  <si>
    <t>Reparaţii cabine artişti</t>
  </si>
  <si>
    <t>Zugrăveli interioare şi mochetat pardoseala</t>
  </si>
  <si>
    <t>950 mp</t>
  </si>
  <si>
    <t>Clădirea Palatului Culturii</t>
  </si>
  <si>
    <t xml:space="preserve">Restaurare vitralii </t>
  </si>
  <si>
    <t>32 mp</t>
  </si>
  <si>
    <t>1500 mp ţiglă şi 1000 mp tablă zincată</t>
  </si>
  <si>
    <t>Orga din Palatul Culturii</t>
  </si>
  <si>
    <t>Reparaţii orgă (înlocuire tuburi)</t>
  </si>
  <si>
    <t xml:space="preserve">3000 buc </t>
  </si>
  <si>
    <t>Consolidare scenă</t>
  </si>
  <si>
    <t xml:space="preserve">Reparaţii sala mică </t>
  </si>
  <si>
    <t>Revizuirea instalaţiei de prevenire a incendiilor</t>
  </si>
  <si>
    <t xml:space="preserve">Biblioteca Judeteana Mures-sediu                          </t>
  </si>
  <si>
    <t xml:space="preserve">Reabilitarea spaţiilor interioare la:secretariat, direcţiune  </t>
  </si>
  <si>
    <t>Reparaţii instalaţie de climatizare</t>
  </si>
  <si>
    <t>Reparaţii mobilier la sala de oglinzi</t>
  </si>
  <si>
    <t>Revista LÁTÓ</t>
  </si>
  <si>
    <t>Sediu din str. Tuşnad nr.5</t>
  </si>
  <si>
    <t xml:space="preserve">Zugrăveli interioare, vopsitorii la uşi şi ferestre, placaj de faianţă şi gresie </t>
  </si>
  <si>
    <t>Repraţii la grupurile sanitare (înlocuit vase WC, chiuvete, robineţi, etc).</t>
  </si>
  <si>
    <t xml:space="preserve">D.G.A.S.P.C. MUREŞ   </t>
  </si>
  <si>
    <t>DGASPC sediu, total din care:</t>
  </si>
  <si>
    <t>D.G.A.S.P.C. Mureş Corp A</t>
  </si>
  <si>
    <t>Reabilitare Corp A (renovare faţadă, tâmplărie, yidării, reparaţii instalaţie electrică, reabilitare reţele de telefonie)</t>
  </si>
  <si>
    <t>600mp</t>
  </si>
  <si>
    <t>Reabilitarea porţilor de intrare</t>
  </si>
  <si>
    <t>2 buc</t>
  </si>
  <si>
    <t>Centrală termică Luduş</t>
  </si>
  <si>
    <t>Reparaţii acoperiş Centrală termică Luduş</t>
  </si>
  <si>
    <t>79 mp</t>
  </si>
  <si>
    <t>Reparaţii căi de acces</t>
  </si>
  <si>
    <t>69 mp</t>
  </si>
  <si>
    <t>Centre Rezidenţiale, total din care:</t>
  </si>
  <si>
    <t>2.1</t>
  </si>
  <si>
    <t>Casa din str. Branului nr.3</t>
  </si>
  <si>
    <t>Reabilitare şarpante-învelitori</t>
  </si>
  <si>
    <t>160 mp</t>
  </si>
  <si>
    <t>Tîmplărie PVC</t>
  </si>
  <si>
    <t>4,5 mp</t>
  </si>
  <si>
    <t>2.2</t>
  </si>
  <si>
    <t>Casa din str. Slatinei nr.13</t>
  </si>
  <si>
    <t>Zugrăveli interioare şi reparaţii curente</t>
  </si>
  <si>
    <t>600 mp</t>
  </si>
  <si>
    <t>2.3</t>
  </si>
  <si>
    <t>Casa din str.Strâmbă nr.30</t>
  </si>
  <si>
    <t>450 mp</t>
  </si>
  <si>
    <t>2.4</t>
  </si>
  <si>
    <t>Casa din str. Turnu Roşu nr.3</t>
  </si>
  <si>
    <t>2.5</t>
  </si>
  <si>
    <t>Ceuaşu de Câmpie, str. Bâla nr.43</t>
  </si>
  <si>
    <t>Reabilitare instalaţia electrică</t>
  </si>
  <si>
    <t>2.6</t>
  </si>
  <si>
    <t>Ceuaşu de Câmpie, str. Laposa nr.185</t>
  </si>
  <si>
    <t>Igienizări interioare şi reparaţii curente</t>
  </si>
  <si>
    <t>SIRU</t>
  </si>
  <si>
    <t>Reabilitarea instalaţiei electrice, confecţionare trapa de acces şi reparaţii pod</t>
  </si>
  <si>
    <t>CENTRUL MATERNAL MATERNA</t>
  </si>
  <si>
    <t>Igienizarea totală interioară</t>
  </si>
  <si>
    <t>1400 mp</t>
  </si>
  <si>
    <t>CASE DE TIP FAMILIAL, total din care:</t>
  </si>
  <si>
    <t>5.1</t>
  </si>
  <si>
    <t>Zau de Câmpie, str. Câmpului nr.6</t>
  </si>
  <si>
    <t>Igienizare</t>
  </si>
  <si>
    <t>5.2</t>
  </si>
  <si>
    <t>Sărmaş, str.Dezrobirii nr.58</t>
  </si>
  <si>
    <t>5.3</t>
  </si>
  <si>
    <t>Sărmaş, str.Republicii nr.128</t>
  </si>
  <si>
    <t>5.4</t>
  </si>
  <si>
    <t>Campenita</t>
  </si>
  <si>
    <t>5.5</t>
  </si>
  <si>
    <t>Sâncraiu de Mureş Casa 1</t>
  </si>
  <si>
    <t>Igienizare şi reparaţii curente</t>
  </si>
  <si>
    <t>5.6</t>
  </si>
  <si>
    <t>Sâncraiu de Mureş Casa 2</t>
  </si>
  <si>
    <t>5.7</t>
  </si>
  <si>
    <t>Sâncraiu de Mureş Casa 3</t>
  </si>
  <si>
    <t>5.8</t>
  </si>
  <si>
    <t>Sâncraiu de Mureş Casa 7</t>
  </si>
  <si>
    <t>5.9</t>
  </si>
  <si>
    <t>Sâncraiu de Mureş Casa 9</t>
  </si>
  <si>
    <t>5.10</t>
  </si>
  <si>
    <t>Sâncraiu de Mureş Casa 11</t>
  </si>
  <si>
    <t>5.11</t>
  </si>
  <si>
    <t>Sântana de Mureş</t>
  </si>
  <si>
    <t>Racordare canalizare la reţeaua comunală</t>
  </si>
  <si>
    <t>CP REGHIN, total din care:</t>
  </si>
  <si>
    <t>6.1</t>
  </si>
  <si>
    <t>Internate</t>
  </si>
  <si>
    <t>Zugrăvit interior şi exterior, reparaţii curente</t>
  </si>
  <si>
    <t>1300 mp</t>
  </si>
  <si>
    <t>6.2</t>
  </si>
  <si>
    <t>Case familiale</t>
  </si>
  <si>
    <t>Igienizări şi reparaţii curente</t>
  </si>
  <si>
    <t>6.3</t>
  </si>
  <si>
    <t>Apartament reghin, str. Iernuţeni 2-8, ap.9</t>
  </si>
  <si>
    <t>Igienizări, reparaţii curente, reabilitare, înlocuire tâmplărie, reparaţii instalaţii electrice, izolaţii acoperiş</t>
  </si>
  <si>
    <t>COMPLEX DE SERVICII COMUNITARE ZAU DE CÂMPIE, total din care:</t>
  </si>
  <si>
    <t>Zugrăveli interioare</t>
  </si>
  <si>
    <t>5000 mp</t>
  </si>
  <si>
    <t>COMPLEX DE SERVICII COMUNITARE SIGHIŞOARA, total din care:</t>
  </si>
  <si>
    <t>Zugrăveli interioare, reparaţii curente clădire</t>
  </si>
  <si>
    <t>2500 mp</t>
  </si>
  <si>
    <t>TOTAL CIA</t>
  </si>
  <si>
    <t>9.1</t>
  </si>
  <si>
    <t>CIA Reghin</t>
  </si>
  <si>
    <t>Reparaţii căi de acces şi trotuare</t>
  </si>
  <si>
    <t>9.2</t>
  </si>
  <si>
    <t xml:space="preserve">CIA Lunca Mureşului </t>
  </si>
  <si>
    <t>Reparaţii gard</t>
  </si>
  <si>
    <t>9.3</t>
  </si>
  <si>
    <t xml:space="preserve">CIA Glodeni </t>
  </si>
  <si>
    <t>9.4</t>
  </si>
  <si>
    <t xml:space="preserve">CRRN Brîncoveneşti </t>
  </si>
  <si>
    <t>Reparaţii gard, înlocuirea 320 m de conductă de apă</t>
  </si>
  <si>
    <t>9.5</t>
  </si>
  <si>
    <t>CRRN Călugăreni</t>
  </si>
  <si>
    <t>9.6</t>
  </si>
  <si>
    <t>CIA Sighişoara</t>
  </si>
  <si>
    <t xml:space="preserve">Consolidarea acoperişului </t>
  </si>
  <si>
    <t xml:space="preserve">AEROPORT                                                        </t>
  </si>
  <si>
    <t xml:space="preserve">Pistă, cale de rulare şi platformă operare </t>
  </si>
  <si>
    <t>Reparaţii</t>
  </si>
  <si>
    <t>Hidrofor şi casa vanelor</t>
  </si>
  <si>
    <t>Proiect tehnic+ execuţie reparaţii capitale</t>
  </si>
  <si>
    <t>45 mp şi 15 mp</t>
  </si>
  <si>
    <t>Bloc cu 8 apartamente şi spaţii libere la parter</t>
  </si>
  <si>
    <t>Refuncţionalizare bloc cu 8 apartamente</t>
  </si>
  <si>
    <t>1100 mp</t>
  </si>
  <si>
    <t>Garaje auto</t>
  </si>
  <si>
    <t>Reparaţii curente şi modernizare</t>
  </si>
  <si>
    <t>364 mp</t>
  </si>
  <si>
    <t>Grup social</t>
  </si>
  <si>
    <t>Reparaţii capitale instalaţie de încălzire şi apă caldă</t>
  </si>
  <si>
    <t>270 mp</t>
  </si>
  <si>
    <t>Uzina electrică şi garaje</t>
  </si>
  <si>
    <t>Reparaţii hidroizolaţii</t>
  </si>
  <si>
    <t>267 mp</t>
  </si>
  <si>
    <t>Clădirea industrială</t>
  </si>
  <si>
    <t>300 mp</t>
  </si>
  <si>
    <t>Aerogară</t>
  </si>
  <si>
    <t>Reparaţii terase circulabile</t>
  </si>
  <si>
    <t>110 mp</t>
  </si>
  <si>
    <t>Platforma deşeuri menajere</t>
  </si>
  <si>
    <t>Reparaţii, extindere şi compartimentare</t>
  </si>
  <si>
    <t>50 mp</t>
  </si>
  <si>
    <t>Electrocare</t>
  </si>
  <si>
    <t>Reparaţii capitale</t>
  </si>
  <si>
    <t>Conductă apă potabilă aeroport</t>
  </si>
  <si>
    <t>Verificare şi reparaţii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</si>
</sst>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5" fillId="3" borderId="3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4" borderId="3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horizontal="right" vertical="center" wrapText="1"/>
    </xf>
    <xf numFmtId="3" fontId="5" fillId="4" borderId="4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3" fontId="0" fillId="0" borderId="7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6" fillId="4" borderId="5" xfId="0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 wrapText="1"/>
    </xf>
    <xf numFmtId="3" fontId="0" fillId="0" borderId="7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6" fillId="4" borderId="3" xfId="0" applyFont="1" applyFill="1" applyBorder="1" applyAlignment="1">
      <alignment horizontal="right" vertical="center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 vertical="center"/>
    </xf>
    <xf numFmtId="0" fontId="5" fillId="4" borderId="4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0" fillId="0" borderId="8" xfId="0" applyFont="1" applyBorder="1" applyAlignment="1">
      <alignment vertical="center" wrapText="1"/>
    </xf>
    <xf numFmtId="0" fontId="0" fillId="0" borderId="1" xfId="0" applyFont="1" applyBorder="1" applyAlignment="1">
      <alignment horizontal="justify" wrapText="1"/>
    </xf>
    <xf numFmtId="0" fontId="0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3" fontId="0" fillId="3" borderId="1" xfId="0" applyNumberFormat="1" applyFont="1" applyFill="1" applyBorder="1" applyAlignment="1">
      <alignment vertical="center" wrapText="1"/>
    </xf>
    <xf numFmtId="3" fontId="0" fillId="3" borderId="8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vertical="center" wrapText="1"/>
    </xf>
    <xf numFmtId="3" fontId="0" fillId="0" borderId="8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0" fillId="3" borderId="3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3" borderId="1" xfId="0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vertical="center" wrapText="1"/>
    </xf>
    <xf numFmtId="3" fontId="5" fillId="3" borderId="8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3" fontId="6" fillId="4" borderId="8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3" fontId="6" fillId="3" borderId="8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wrapText="1"/>
    </xf>
    <xf numFmtId="0" fontId="8" fillId="4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right" wrapText="1"/>
    </xf>
    <xf numFmtId="0" fontId="8" fillId="4" borderId="5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wrapText="1"/>
    </xf>
    <xf numFmtId="0" fontId="8" fillId="4" borderId="3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3" fontId="8" fillId="0" borderId="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0" fontId="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center" wrapText="1"/>
    </xf>
    <xf numFmtId="3" fontId="0" fillId="4" borderId="8" xfId="0" applyNumberFormat="1" applyFont="1" applyFill="1" applyBorder="1" applyAlignment="1">
      <alignment horizontal="right" vertical="center"/>
    </xf>
    <xf numFmtId="3" fontId="0" fillId="4" borderId="1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4" borderId="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Y244"/>
  <sheetViews>
    <sheetView tabSelected="1" zoomScaleSheetLayoutView="75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1" sqref="D21"/>
    </sheetView>
  </sheetViews>
  <sheetFormatPr defaultColWidth="9.140625" defaultRowHeight="12.75"/>
  <cols>
    <col min="1" max="1" width="4.421875" style="137" customWidth="1"/>
    <col min="2" max="2" width="6.28125" style="137" customWidth="1"/>
    <col min="3" max="3" width="43.421875" style="138" customWidth="1"/>
    <col min="4" max="4" width="44.00390625" style="141" customWidth="1"/>
    <col min="5" max="5" width="8.00390625" style="140" customWidth="1"/>
    <col min="6" max="6" width="10.00390625" style="13" customWidth="1"/>
    <col min="7" max="7" width="9.140625" style="6" customWidth="1"/>
    <col min="8" max="8" width="10.57421875" style="38" customWidth="1"/>
    <col min="9" max="16384" width="9.140625" style="38" customWidth="1"/>
  </cols>
  <sheetData>
    <row r="1" spans="1:8" s="6" customFormat="1" ht="38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s="7" customFormat="1" ht="12.75">
      <c r="A2" s="1" t="s">
        <v>8</v>
      </c>
      <c r="B2" s="1" t="s">
        <v>9</v>
      </c>
      <c r="C2" s="2" t="s">
        <v>10</v>
      </c>
      <c r="D2" s="3">
        <v>3</v>
      </c>
      <c r="E2" s="3">
        <v>4</v>
      </c>
      <c r="F2" s="3">
        <v>5</v>
      </c>
      <c r="G2" s="3">
        <v>6</v>
      </c>
      <c r="H2" s="3">
        <v>7</v>
      </c>
    </row>
    <row r="3" spans="1:8" s="13" customFormat="1" ht="12.75">
      <c r="A3" s="8"/>
      <c r="B3" s="8"/>
      <c r="C3" s="9" t="s">
        <v>11</v>
      </c>
      <c r="D3" s="10"/>
      <c r="E3" s="11"/>
      <c r="F3" s="12">
        <f>F4+F18+F21+F23+F30+F32+F66+F107+F16</f>
        <v>5263211</v>
      </c>
      <c r="G3" s="12">
        <f>G4+G18+G21+G23+G30+G32+G66+G107+G16</f>
        <v>-755549</v>
      </c>
      <c r="H3" s="12">
        <f>H4+H18+H21+H23+H30+H32+H66+H107+H16</f>
        <v>4507662</v>
      </c>
    </row>
    <row r="4" spans="1:8" s="19" customFormat="1" ht="12.75">
      <c r="A4" s="14"/>
      <c r="B4" s="14"/>
      <c r="C4" s="15" t="s">
        <v>12</v>
      </c>
      <c r="D4" s="16"/>
      <c r="E4" s="17"/>
      <c r="F4" s="18">
        <f>F5+F14</f>
        <v>736135</v>
      </c>
      <c r="G4" s="18">
        <f>G5+G14</f>
        <v>-105941</v>
      </c>
      <c r="H4" s="18">
        <f>H5+H14</f>
        <v>630194</v>
      </c>
    </row>
    <row r="5" spans="1:8" s="19" customFormat="1" ht="12.75">
      <c r="A5" s="20"/>
      <c r="B5" s="20"/>
      <c r="C5" s="21" t="s">
        <v>13</v>
      </c>
      <c r="D5" s="22"/>
      <c r="E5" s="23"/>
      <c r="F5" s="24">
        <f>SUM(F6:F13)</f>
        <v>715000</v>
      </c>
      <c r="G5" s="24">
        <f>SUM(G6:G13)</f>
        <v>-105941</v>
      </c>
      <c r="H5" s="24">
        <f>SUM(H6:H13)</f>
        <v>609059</v>
      </c>
    </row>
    <row r="6" spans="1:8" s="19" customFormat="1" ht="12.75">
      <c r="A6" s="25">
        <v>1</v>
      </c>
      <c r="B6" s="26">
        <v>51</v>
      </c>
      <c r="C6" s="27" t="s">
        <v>14</v>
      </c>
      <c r="D6" s="28" t="s">
        <v>15</v>
      </c>
      <c r="E6" s="29"/>
      <c r="F6" s="30">
        <v>150000</v>
      </c>
      <c r="G6" s="30">
        <v>-5941</v>
      </c>
      <c r="H6" s="30">
        <f aca="true" t="shared" si="0" ref="H6:H13">F6+G6</f>
        <v>144059</v>
      </c>
    </row>
    <row r="7" spans="1:8" s="19" customFormat="1" ht="12.75">
      <c r="A7" s="25">
        <v>2</v>
      </c>
      <c r="B7" s="31"/>
      <c r="C7" s="32"/>
      <c r="D7" s="28" t="s">
        <v>16</v>
      </c>
      <c r="E7" s="33"/>
      <c r="F7" s="30">
        <v>200000</v>
      </c>
      <c r="G7" s="30">
        <v>-100000</v>
      </c>
      <c r="H7" s="30">
        <f t="shared" si="0"/>
        <v>100000</v>
      </c>
    </row>
    <row r="8" spans="1:8" s="19" customFormat="1" ht="12.75">
      <c r="A8" s="25">
        <v>3</v>
      </c>
      <c r="B8" s="31"/>
      <c r="C8" s="32"/>
      <c r="D8" s="28" t="s">
        <v>17</v>
      </c>
      <c r="E8" s="33"/>
      <c r="F8" s="30">
        <f>200000-56000</f>
        <v>144000</v>
      </c>
      <c r="G8" s="34"/>
      <c r="H8" s="30">
        <f t="shared" si="0"/>
        <v>144000</v>
      </c>
    </row>
    <row r="9" spans="1:8" s="19" customFormat="1" ht="12.75">
      <c r="A9" s="25">
        <v>4</v>
      </c>
      <c r="B9" s="31"/>
      <c r="C9" s="32"/>
      <c r="D9" s="28" t="s">
        <v>18</v>
      </c>
      <c r="E9" s="33"/>
      <c r="F9" s="30">
        <v>150000</v>
      </c>
      <c r="G9" s="34"/>
      <c r="H9" s="30">
        <f t="shared" si="0"/>
        <v>150000</v>
      </c>
    </row>
    <row r="10" spans="1:8" s="19" customFormat="1" ht="12.75">
      <c r="A10" s="25">
        <v>5</v>
      </c>
      <c r="B10" s="35"/>
      <c r="C10" s="36"/>
      <c r="D10" s="28" t="s">
        <v>19</v>
      </c>
      <c r="E10" s="33"/>
      <c r="F10" s="30">
        <v>2000</v>
      </c>
      <c r="G10" s="30"/>
      <c r="H10" s="30">
        <f t="shared" si="0"/>
        <v>2000</v>
      </c>
    </row>
    <row r="11" spans="1:8" s="19" customFormat="1" ht="12.75">
      <c r="A11" s="25">
        <v>6</v>
      </c>
      <c r="B11" s="26">
        <v>51</v>
      </c>
      <c r="C11" s="27" t="s">
        <v>20</v>
      </c>
      <c r="D11" s="37" t="s">
        <v>21</v>
      </c>
      <c r="E11" s="33"/>
      <c r="F11" s="30">
        <v>14000</v>
      </c>
      <c r="G11" s="30"/>
      <c r="H11" s="30">
        <f t="shared" si="0"/>
        <v>14000</v>
      </c>
    </row>
    <row r="12" spans="1:8" ht="25.5">
      <c r="A12" s="25">
        <v>7</v>
      </c>
      <c r="B12" s="31"/>
      <c r="C12" s="32"/>
      <c r="D12" s="37" t="s">
        <v>22</v>
      </c>
      <c r="E12" s="29" t="s">
        <v>23</v>
      </c>
      <c r="F12" s="30">
        <v>10000</v>
      </c>
      <c r="G12" s="34"/>
      <c r="H12" s="30">
        <f t="shared" si="0"/>
        <v>10000</v>
      </c>
    </row>
    <row r="13" spans="1:8" ht="12.75">
      <c r="A13" s="25">
        <v>8</v>
      </c>
      <c r="B13" s="35"/>
      <c r="C13" s="36"/>
      <c r="D13" s="37" t="s">
        <v>24</v>
      </c>
      <c r="E13" s="29"/>
      <c r="F13" s="30">
        <v>45000</v>
      </c>
      <c r="G13" s="30"/>
      <c r="H13" s="30">
        <f t="shared" si="0"/>
        <v>45000</v>
      </c>
    </row>
    <row r="14" spans="1:8" ht="12.75">
      <c r="A14" s="39"/>
      <c r="B14" s="25"/>
      <c r="C14" s="40" t="s">
        <v>25</v>
      </c>
      <c r="D14" s="37"/>
      <c r="E14" s="29"/>
      <c r="F14" s="41">
        <f>F15</f>
        <v>21135</v>
      </c>
      <c r="G14" s="41">
        <f>G15</f>
        <v>0</v>
      </c>
      <c r="H14" s="41">
        <f>H15</f>
        <v>21135</v>
      </c>
    </row>
    <row r="15" spans="1:8" ht="25.5">
      <c r="A15" s="39">
        <v>1</v>
      </c>
      <c r="B15" s="25">
        <v>87</v>
      </c>
      <c r="C15" s="42" t="s">
        <v>26</v>
      </c>
      <c r="D15" s="43" t="s">
        <v>27</v>
      </c>
      <c r="E15" s="29"/>
      <c r="F15" s="30">
        <v>21135</v>
      </c>
      <c r="G15" s="34"/>
      <c r="H15" s="30">
        <f>F15+G15</f>
        <v>21135</v>
      </c>
    </row>
    <row r="16" spans="1:8" ht="12.75">
      <c r="A16" s="44"/>
      <c r="B16" s="44"/>
      <c r="C16" s="45" t="s">
        <v>28</v>
      </c>
      <c r="D16" s="46"/>
      <c r="E16" s="47"/>
      <c r="F16" s="48">
        <f>F17</f>
        <v>8000</v>
      </c>
      <c r="G16" s="48">
        <f>G17</f>
        <v>500</v>
      </c>
      <c r="H16" s="48">
        <f>H17</f>
        <v>8500</v>
      </c>
    </row>
    <row r="17" spans="1:8" ht="12.75">
      <c r="A17" s="39">
        <v>1</v>
      </c>
      <c r="B17" s="39">
        <v>54</v>
      </c>
      <c r="C17" s="37" t="s">
        <v>29</v>
      </c>
      <c r="D17" s="49"/>
      <c r="E17" s="50"/>
      <c r="F17" s="30">
        <v>8000</v>
      </c>
      <c r="G17" s="30">
        <v>500</v>
      </c>
      <c r="H17" s="30">
        <f>F17+G17</f>
        <v>8500</v>
      </c>
    </row>
    <row r="18" spans="1:8" s="53" customFormat="1" ht="12.75">
      <c r="A18" s="44"/>
      <c r="B18" s="51"/>
      <c r="C18" s="45" t="s">
        <v>30</v>
      </c>
      <c r="D18" s="52"/>
      <c r="E18" s="47"/>
      <c r="F18" s="48">
        <f>F19+F20</f>
        <v>110000</v>
      </c>
      <c r="G18" s="48">
        <f>G19+G20</f>
        <v>0</v>
      </c>
      <c r="H18" s="48">
        <f>H19+H20</f>
        <v>110000</v>
      </c>
    </row>
    <row r="19" spans="1:8" s="53" customFormat="1" ht="25.5">
      <c r="A19" s="39">
        <v>1</v>
      </c>
      <c r="B19" s="25">
        <v>60</v>
      </c>
      <c r="C19" s="37"/>
      <c r="D19" s="37" t="s">
        <v>31</v>
      </c>
      <c r="E19" s="50"/>
      <c r="F19" s="30">
        <v>10000</v>
      </c>
      <c r="G19" s="34"/>
      <c r="H19" s="30">
        <f>F19+G19</f>
        <v>10000</v>
      </c>
    </row>
    <row r="20" spans="1:8" s="53" customFormat="1" ht="25.5">
      <c r="A20" s="39">
        <v>2</v>
      </c>
      <c r="B20" s="25">
        <v>60</v>
      </c>
      <c r="C20" s="37" t="s">
        <v>32</v>
      </c>
      <c r="D20" s="37" t="s">
        <v>33</v>
      </c>
      <c r="E20" s="50"/>
      <c r="F20" s="30">
        <v>100000</v>
      </c>
      <c r="G20" s="30"/>
      <c r="H20" s="30">
        <f>F20+G20</f>
        <v>100000</v>
      </c>
    </row>
    <row r="21" spans="1:8" ht="25.5">
      <c r="A21" s="54"/>
      <c r="B21" s="44"/>
      <c r="C21" s="45" t="s">
        <v>34</v>
      </c>
      <c r="D21" s="55"/>
      <c r="E21" s="56"/>
      <c r="F21" s="48">
        <f>F22</f>
        <v>5000</v>
      </c>
      <c r="G21" s="48">
        <f>G22</f>
        <v>-50</v>
      </c>
      <c r="H21" s="48">
        <f>H22</f>
        <v>4950</v>
      </c>
    </row>
    <row r="22" spans="1:8" ht="12.75">
      <c r="A22" s="39">
        <v>1</v>
      </c>
      <c r="B22" s="39">
        <v>65</v>
      </c>
      <c r="C22" s="37" t="s">
        <v>35</v>
      </c>
      <c r="D22" s="37" t="s">
        <v>36</v>
      </c>
      <c r="E22" s="50" t="s">
        <v>37</v>
      </c>
      <c r="F22" s="30">
        <v>5000</v>
      </c>
      <c r="G22" s="30">
        <v>-50</v>
      </c>
      <c r="H22" s="30">
        <f>F22+G22</f>
        <v>4950</v>
      </c>
    </row>
    <row r="23" spans="1:8" ht="25.5">
      <c r="A23" s="54"/>
      <c r="B23" s="54"/>
      <c r="C23" s="45" t="s">
        <v>38</v>
      </c>
      <c r="D23" s="55"/>
      <c r="E23" s="56"/>
      <c r="F23" s="48">
        <f>SUM(F24:F29)</f>
        <v>450000</v>
      </c>
      <c r="G23" s="48">
        <f>SUM(G24:G29)</f>
        <v>0</v>
      </c>
      <c r="H23" s="48">
        <f>SUM(H24:H29)</f>
        <v>450000</v>
      </c>
    </row>
    <row r="24" spans="1:8" ht="25.5">
      <c r="A24" s="25">
        <v>1</v>
      </c>
      <c r="B24" s="57">
        <v>65</v>
      </c>
      <c r="C24" s="58" t="s">
        <v>39</v>
      </c>
      <c r="D24" s="59" t="s">
        <v>40</v>
      </c>
      <c r="E24" s="60" t="s">
        <v>41</v>
      </c>
      <c r="F24" s="61">
        <v>30000</v>
      </c>
      <c r="G24" s="30">
        <v>-11</v>
      </c>
      <c r="H24" s="30">
        <f aca="true" t="shared" si="1" ref="H24:H29">F24+G24</f>
        <v>29989</v>
      </c>
    </row>
    <row r="25" spans="1:8" ht="25.5">
      <c r="A25" s="57">
        <v>2</v>
      </c>
      <c r="B25" s="57">
        <v>65</v>
      </c>
      <c r="C25" s="58" t="s">
        <v>42</v>
      </c>
      <c r="D25" s="62" t="s">
        <v>43</v>
      </c>
      <c r="E25" s="63"/>
      <c r="F25" s="64">
        <v>5000</v>
      </c>
      <c r="G25" s="30">
        <v>-5000</v>
      </c>
      <c r="H25" s="30">
        <f t="shared" si="1"/>
        <v>0</v>
      </c>
    </row>
    <row r="26" spans="1:8" ht="25.5">
      <c r="A26" s="25">
        <v>3</v>
      </c>
      <c r="B26" s="57">
        <v>65</v>
      </c>
      <c r="C26" s="58" t="s">
        <v>44</v>
      </c>
      <c r="D26" s="62" t="s">
        <v>45</v>
      </c>
      <c r="E26" s="63"/>
      <c r="F26" s="64">
        <v>2000</v>
      </c>
      <c r="G26" s="30">
        <v>-2000</v>
      </c>
      <c r="H26" s="30">
        <f t="shared" si="1"/>
        <v>0</v>
      </c>
    </row>
    <row r="27" spans="1:8" ht="25.5">
      <c r="A27" s="57">
        <v>4</v>
      </c>
      <c r="B27" s="57">
        <v>65</v>
      </c>
      <c r="C27" s="58" t="s">
        <v>46</v>
      </c>
      <c r="D27" s="62" t="s">
        <v>47</v>
      </c>
      <c r="E27" s="63" t="s">
        <v>48</v>
      </c>
      <c r="F27" s="64">
        <v>300000</v>
      </c>
      <c r="G27" s="30"/>
      <c r="H27" s="30">
        <f t="shared" si="1"/>
        <v>300000</v>
      </c>
    </row>
    <row r="28" spans="1:8" ht="25.5">
      <c r="A28" s="25">
        <v>5</v>
      </c>
      <c r="B28" s="57">
        <v>65</v>
      </c>
      <c r="C28" s="58" t="s">
        <v>39</v>
      </c>
      <c r="D28" s="62" t="s">
        <v>49</v>
      </c>
      <c r="E28" s="63"/>
      <c r="F28" s="64">
        <v>113000</v>
      </c>
      <c r="G28" s="30">
        <v>-20757</v>
      </c>
      <c r="H28" s="30">
        <f t="shared" si="1"/>
        <v>92243</v>
      </c>
    </row>
    <row r="29" spans="1:8" ht="25.5">
      <c r="A29" s="57">
        <v>6</v>
      </c>
      <c r="B29" s="57">
        <v>65</v>
      </c>
      <c r="C29" s="58" t="s">
        <v>39</v>
      </c>
      <c r="D29" s="58" t="s">
        <v>50</v>
      </c>
      <c r="E29" s="63"/>
      <c r="F29" s="64"/>
      <c r="G29" s="30">
        <v>27768</v>
      </c>
      <c r="H29" s="30">
        <f t="shared" si="1"/>
        <v>27768</v>
      </c>
    </row>
    <row r="30" spans="1:8" ht="25.5">
      <c r="A30" s="54"/>
      <c r="B30" s="54"/>
      <c r="C30" s="45" t="s">
        <v>51</v>
      </c>
      <c r="D30" s="55"/>
      <c r="E30" s="56"/>
      <c r="F30" s="48">
        <f>F31</f>
        <v>200000</v>
      </c>
      <c r="G30" s="48">
        <f>G31</f>
        <v>0</v>
      </c>
      <c r="H30" s="48">
        <f>H31</f>
        <v>200000</v>
      </c>
    </row>
    <row r="31" spans="1:8" s="53" customFormat="1" ht="38.25">
      <c r="A31" s="39">
        <v>1</v>
      </c>
      <c r="B31" s="57">
        <v>65</v>
      </c>
      <c r="C31" s="37" t="s">
        <v>52</v>
      </c>
      <c r="D31" s="49" t="s">
        <v>53</v>
      </c>
      <c r="E31" s="65" t="s">
        <v>54</v>
      </c>
      <c r="F31" s="30">
        <v>200000</v>
      </c>
      <c r="G31" s="30"/>
      <c r="H31" s="30">
        <f>F31+G31</f>
        <v>200000</v>
      </c>
    </row>
    <row r="32" spans="1:8" ht="12.75">
      <c r="A32" s="54"/>
      <c r="B32" s="54"/>
      <c r="C32" s="45" t="s">
        <v>55</v>
      </c>
      <c r="D32" s="55"/>
      <c r="E32" s="56"/>
      <c r="F32" s="48">
        <f>F33+F38+F35+F40+F50+F52+F63</f>
        <v>1995494</v>
      </c>
      <c r="G32" s="48">
        <f>G33+G38+G35+G40+G50+G52+G63</f>
        <v>-650000</v>
      </c>
      <c r="H32" s="48">
        <f>H33+H38+H35+H40+H50+H52+H63</f>
        <v>1345494</v>
      </c>
    </row>
    <row r="33" spans="1:8" ht="12.75">
      <c r="A33" s="66"/>
      <c r="B33" s="57"/>
      <c r="C33" s="67" t="s">
        <v>56</v>
      </c>
      <c r="D33" s="68"/>
      <c r="E33" s="69"/>
      <c r="F33" s="70">
        <f>F34</f>
        <v>4000</v>
      </c>
      <c r="G33" s="70">
        <f>G34</f>
        <v>0</v>
      </c>
      <c r="H33" s="70">
        <f>H34</f>
        <v>4000</v>
      </c>
    </row>
    <row r="34" spans="1:8" s="71" customFormat="1" ht="25.5">
      <c r="A34" s="39">
        <v>1</v>
      </c>
      <c r="B34" s="39">
        <v>67</v>
      </c>
      <c r="C34" s="37" t="s">
        <v>57</v>
      </c>
      <c r="D34" s="49" t="s">
        <v>58</v>
      </c>
      <c r="E34" s="50"/>
      <c r="F34" s="30">
        <v>4000</v>
      </c>
      <c r="G34" s="34"/>
      <c r="H34" s="30">
        <f>F34+G34</f>
        <v>4000</v>
      </c>
    </row>
    <row r="35" spans="1:8" s="71" customFormat="1" ht="12.75">
      <c r="A35" s="66"/>
      <c r="B35" s="66"/>
      <c r="C35" s="67" t="s">
        <v>59</v>
      </c>
      <c r="D35" s="68"/>
      <c r="E35" s="69"/>
      <c r="F35" s="70">
        <f>F36+F37</f>
        <v>60000</v>
      </c>
      <c r="G35" s="70">
        <f>G36+G37</f>
        <v>-10000</v>
      </c>
      <c r="H35" s="70">
        <f>H36+H37</f>
        <v>50000</v>
      </c>
    </row>
    <row r="36" spans="1:8" ht="25.5">
      <c r="A36" s="39">
        <v>1</v>
      </c>
      <c r="B36" s="39">
        <v>67</v>
      </c>
      <c r="C36" s="37" t="s">
        <v>60</v>
      </c>
      <c r="D36" s="37" t="s">
        <v>21</v>
      </c>
      <c r="E36" s="50"/>
      <c r="F36" s="30">
        <v>5000</v>
      </c>
      <c r="G36" s="34"/>
      <c r="H36" s="30">
        <f>F36+G36</f>
        <v>5000</v>
      </c>
    </row>
    <row r="37" spans="1:8" ht="12.75">
      <c r="A37" s="39">
        <v>2</v>
      </c>
      <c r="B37" s="39">
        <v>67</v>
      </c>
      <c r="C37" s="37" t="s">
        <v>61</v>
      </c>
      <c r="D37" s="37" t="s">
        <v>29</v>
      </c>
      <c r="E37" s="50"/>
      <c r="F37" s="30">
        <v>55000</v>
      </c>
      <c r="G37" s="30">
        <v>-10000</v>
      </c>
      <c r="H37" s="30">
        <f>F37+G37</f>
        <v>45000</v>
      </c>
    </row>
    <row r="38" spans="1:8" s="72" customFormat="1" ht="12.75">
      <c r="A38" s="66"/>
      <c r="B38" s="66"/>
      <c r="C38" s="67" t="s">
        <v>62</v>
      </c>
      <c r="D38" s="68"/>
      <c r="E38" s="69"/>
      <c r="F38" s="70">
        <f>F39</f>
        <v>20000</v>
      </c>
      <c r="G38" s="70">
        <f>G39</f>
        <v>0</v>
      </c>
      <c r="H38" s="70">
        <f>H39</f>
        <v>20000</v>
      </c>
    </row>
    <row r="39" spans="1:8" s="72" customFormat="1" ht="25.5">
      <c r="A39" s="39">
        <v>1</v>
      </c>
      <c r="B39" s="39">
        <v>67</v>
      </c>
      <c r="C39" s="37" t="s">
        <v>63</v>
      </c>
      <c r="D39" s="49" t="s">
        <v>64</v>
      </c>
      <c r="E39" s="50">
        <v>829</v>
      </c>
      <c r="F39" s="30">
        <v>20000</v>
      </c>
      <c r="G39" s="34"/>
      <c r="H39" s="30">
        <f>F39+G39</f>
        <v>20000</v>
      </c>
    </row>
    <row r="40" spans="1:8" s="72" customFormat="1" ht="12.75">
      <c r="A40" s="66"/>
      <c r="B40" s="66"/>
      <c r="C40" s="67" t="s">
        <v>65</v>
      </c>
      <c r="D40" s="68"/>
      <c r="E40" s="69"/>
      <c r="F40" s="70">
        <f>SUM(F41:F49)</f>
        <v>392500</v>
      </c>
      <c r="G40" s="70">
        <f>SUM(G41:G49)</f>
        <v>0</v>
      </c>
      <c r="H40" s="70">
        <f>SUM(H41:H49)</f>
        <v>392500</v>
      </c>
    </row>
    <row r="41" spans="1:8" s="72" customFormat="1" ht="12.75">
      <c r="A41" s="39">
        <v>1</v>
      </c>
      <c r="B41" s="39">
        <v>67</v>
      </c>
      <c r="C41" s="73" t="s">
        <v>66</v>
      </c>
      <c r="D41" s="49" t="s">
        <v>67</v>
      </c>
      <c r="E41" s="50" t="s">
        <v>68</v>
      </c>
      <c r="F41" s="30">
        <v>20000</v>
      </c>
      <c r="G41" s="30"/>
      <c r="H41" s="30">
        <f aca="true" t="shared" si="2" ref="H41:H49">F41+G41</f>
        <v>20000</v>
      </c>
    </row>
    <row r="42" spans="1:8" s="72" customFormat="1" ht="12.75">
      <c r="A42" s="74">
        <v>2</v>
      </c>
      <c r="B42" s="39">
        <v>67</v>
      </c>
      <c r="C42" s="75"/>
      <c r="D42" s="49" t="s">
        <v>69</v>
      </c>
      <c r="E42" s="50"/>
      <c r="F42" s="30">
        <v>30000</v>
      </c>
      <c r="G42" s="30"/>
      <c r="H42" s="30">
        <f t="shared" si="2"/>
        <v>30000</v>
      </c>
    </row>
    <row r="43" spans="1:8" s="72" customFormat="1" ht="12.75">
      <c r="A43" s="39">
        <v>3</v>
      </c>
      <c r="B43" s="39">
        <v>67</v>
      </c>
      <c r="C43" s="76" t="s">
        <v>70</v>
      </c>
      <c r="D43" s="49" t="s">
        <v>67</v>
      </c>
      <c r="E43" s="50" t="s">
        <v>71</v>
      </c>
      <c r="F43" s="30">
        <v>30000</v>
      </c>
      <c r="G43" s="30"/>
      <c r="H43" s="30">
        <f t="shared" si="2"/>
        <v>30000</v>
      </c>
    </row>
    <row r="44" spans="1:8" s="72" customFormat="1" ht="38.25">
      <c r="A44" s="77">
        <v>4</v>
      </c>
      <c r="B44" s="78">
        <v>67</v>
      </c>
      <c r="C44" s="73" t="s">
        <v>72</v>
      </c>
      <c r="D44" s="49" t="s">
        <v>73</v>
      </c>
      <c r="E44" s="50" t="s">
        <v>74</v>
      </c>
      <c r="F44" s="30">
        <v>20000</v>
      </c>
      <c r="G44" s="30"/>
      <c r="H44" s="30">
        <f t="shared" si="2"/>
        <v>20000</v>
      </c>
    </row>
    <row r="45" spans="1:8" s="72" customFormat="1" ht="12.75">
      <c r="A45" s="39">
        <v>5</v>
      </c>
      <c r="B45" s="79"/>
      <c r="C45" s="75"/>
      <c r="D45" s="49" t="s">
        <v>75</v>
      </c>
      <c r="E45" s="50" t="s">
        <v>76</v>
      </c>
      <c r="F45" s="30">
        <v>162500</v>
      </c>
      <c r="G45" s="30"/>
      <c r="H45" s="30">
        <f t="shared" si="2"/>
        <v>162500</v>
      </c>
    </row>
    <row r="46" spans="1:8" s="72" customFormat="1" ht="12.75">
      <c r="A46" s="77">
        <v>6</v>
      </c>
      <c r="B46" s="39">
        <v>67</v>
      </c>
      <c r="C46" s="80" t="s">
        <v>77</v>
      </c>
      <c r="D46" s="49" t="s">
        <v>78</v>
      </c>
      <c r="E46" s="50"/>
      <c r="F46" s="30">
        <v>60000</v>
      </c>
      <c r="G46" s="30"/>
      <c r="H46" s="30">
        <f t="shared" si="2"/>
        <v>60000</v>
      </c>
    </row>
    <row r="47" spans="1:8" s="72" customFormat="1" ht="25.5">
      <c r="A47" s="39">
        <v>7</v>
      </c>
      <c r="B47" s="39">
        <v>67</v>
      </c>
      <c r="C47" s="80" t="s">
        <v>79</v>
      </c>
      <c r="D47" s="49" t="s">
        <v>80</v>
      </c>
      <c r="E47" s="50"/>
      <c r="F47" s="30">
        <v>46200</v>
      </c>
      <c r="G47" s="30"/>
      <c r="H47" s="30">
        <f t="shared" si="2"/>
        <v>46200</v>
      </c>
    </row>
    <row r="48" spans="1:8" s="72" customFormat="1" ht="12.75">
      <c r="A48" s="77">
        <v>8</v>
      </c>
      <c r="B48" s="78">
        <v>67</v>
      </c>
      <c r="C48" s="73" t="s">
        <v>81</v>
      </c>
      <c r="D48" s="49" t="s">
        <v>82</v>
      </c>
      <c r="E48" s="50"/>
      <c r="F48" s="30">
        <v>16500</v>
      </c>
      <c r="G48" s="30"/>
      <c r="H48" s="30">
        <f t="shared" si="2"/>
        <v>16500</v>
      </c>
    </row>
    <row r="49" spans="1:8" s="72" customFormat="1" ht="12.75">
      <c r="A49" s="39">
        <v>9</v>
      </c>
      <c r="B49" s="79"/>
      <c r="C49" s="75"/>
      <c r="D49" s="49" t="s">
        <v>83</v>
      </c>
      <c r="E49" s="50"/>
      <c r="F49" s="30">
        <v>7300</v>
      </c>
      <c r="G49" s="30"/>
      <c r="H49" s="30">
        <f t="shared" si="2"/>
        <v>7300</v>
      </c>
    </row>
    <row r="50" spans="1:8" s="72" customFormat="1" ht="12.75">
      <c r="A50" s="66"/>
      <c r="B50" s="39"/>
      <c r="C50" s="67" t="s">
        <v>84</v>
      </c>
      <c r="D50" s="68"/>
      <c r="E50" s="69"/>
      <c r="F50" s="70">
        <f>F51</f>
        <v>45000</v>
      </c>
      <c r="G50" s="70">
        <f>G51</f>
        <v>0</v>
      </c>
      <c r="H50" s="70">
        <f>H51</f>
        <v>45000</v>
      </c>
    </row>
    <row r="51" spans="1:8" s="81" customFormat="1" ht="38.25">
      <c r="A51" s="39">
        <v>1</v>
      </c>
      <c r="B51" s="39">
        <v>67</v>
      </c>
      <c r="C51" s="76" t="s">
        <v>85</v>
      </c>
      <c r="D51" s="49" t="s">
        <v>86</v>
      </c>
      <c r="E51" s="50"/>
      <c r="F51" s="30">
        <v>45000</v>
      </c>
      <c r="G51" s="30"/>
      <c r="H51" s="30">
        <f>F51+G51</f>
        <v>45000</v>
      </c>
    </row>
    <row r="52" spans="1:8" s="81" customFormat="1" ht="12.75">
      <c r="A52" s="66"/>
      <c r="B52" s="39"/>
      <c r="C52" s="82" t="s">
        <v>87</v>
      </c>
      <c r="D52" s="68"/>
      <c r="E52" s="69"/>
      <c r="F52" s="70">
        <f>SUM(F53:F62)</f>
        <v>1469494</v>
      </c>
      <c r="G52" s="70">
        <f>SUM(G53:G62)</f>
        <v>-640000</v>
      </c>
      <c r="H52" s="70">
        <f>SUM(H53:H62)</f>
        <v>829494</v>
      </c>
    </row>
    <row r="53" spans="1:8" s="81" customFormat="1" ht="12.75">
      <c r="A53" s="83">
        <v>1</v>
      </c>
      <c r="B53" s="74">
        <v>67</v>
      </c>
      <c r="C53" s="84" t="s">
        <v>88</v>
      </c>
      <c r="D53" s="62" t="s">
        <v>89</v>
      </c>
      <c r="E53" s="63" t="s">
        <v>90</v>
      </c>
      <c r="F53" s="85">
        <v>72294</v>
      </c>
      <c r="G53" s="34"/>
      <c r="H53" s="30">
        <f aca="true" t="shared" si="3" ref="H53:H62">F53+G53</f>
        <v>72294</v>
      </c>
    </row>
    <row r="54" spans="1:8" s="81" customFormat="1" ht="12.75">
      <c r="A54" s="57">
        <v>4</v>
      </c>
      <c r="B54" s="39">
        <v>67</v>
      </c>
      <c r="C54" s="86" t="s">
        <v>91</v>
      </c>
      <c r="D54" s="62" t="s">
        <v>92</v>
      </c>
      <c r="E54" s="63" t="s">
        <v>93</v>
      </c>
      <c r="F54" s="64">
        <v>173200</v>
      </c>
      <c r="G54" s="30"/>
      <c r="H54" s="30">
        <f t="shared" si="3"/>
        <v>173200</v>
      </c>
    </row>
    <row r="55" spans="1:8" s="81" customFormat="1" ht="76.5">
      <c r="A55" s="83">
        <v>5</v>
      </c>
      <c r="B55" s="39">
        <v>67</v>
      </c>
      <c r="C55" s="86" t="s">
        <v>91</v>
      </c>
      <c r="D55" s="87" t="s">
        <v>67</v>
      </c>
      <c r="E55" s="88" t="s">
        <v>94</v>
      </c>
      <c r="F55" s="64">
        <v>93300</v>
      </c>
      <c r="G55" s="30"/>
      <c r="H55" s="30">
        <f t="shared" si="3"/>
        <v>93300</v>
      </c>
    </row>
    <row r="56" spans="1:8" s="89" customFormat="1" ht="12.75">
      <c r="A56" s="57">
        <v>6</v>
      </c>
      <c r="B56" s="39">
        <v>67</v>
      </c>
      <c r="C56" s="76" t="s">
        <v>95</v>
      </c>
      <c r="D56" s="62" t="s">
        <v>96</v>
      </c>
      <c r="E56" s="63" t="s">
        <v>97</v>
      </c>
      <c r="F56" s="64">
        <v>690000</v>
      </c>
      <c r="G56" s="30">
        <v>-640000</v>
      </c>
      <c r="H56" s="30">
        <f t="shared" si="3"/>
        <v>50000</v>
      </c>
    </row>
    <row r="57" spans="1:8" s="89" customFormat="1" ht="12.75">
      <c r="A57" s="83">
        <v>7</v>
      </c>
      <c r="B57" s="39">
        <v>67</v>
      </c>
      <c r="C57" s="76" t="s">
        <v>98</v>
      </c>
      <c r="D57" s="62"/>
      <c r="E57" s="63"/>
      <c r="F57" s="64">
        <v>46000</v>
      </c>
      <c r="G57" s="34"/>
      <c r="H57" s="30">
        <f t="shared" si="3"/>
        <v>46000</v>
      </c>
    </row>
    <row r="58" spans="1:8" s="89" customFormat="1" ht="12.75">
      <c r="A58" s="57">
        <v>8</v>
      </c>
      <c r="B58" s="39">
        <v>67</v>
      </c>
      <c r="C58" s="76" t="s">
        <v>99</v>
      </c>
      <c r="D58" s="62"/>
      <c r="E58" s="63"/>
      <c r="F58" s="64">
        <v>210000</v>
      </c>
      <c r="G58" s="30"/>
      <c r="H58" s="30">
        <f t="shared" si="3"/>
        <v>210000</v>
      </c>
    </row>
    <row r="59" spans="1:8" s="89" customFormat="1" ht="12.75">
      <c r="A59" s="83">
        <v>9</v>
      </c>
      <c r="B59" s="39">
        <v>67</v>
      </c>
      <c r="C59" s="76" t="s">
        <v>100</v>
      </c>
      <c r="D59" s="62"/>
      <c r="E59" s="63"/>
      <c r="F59" s="64">
        <v>28000</v>
      </c>
      <c r="G59" s="30"/>
      <c r="H59" s="30">
        <f t="shared" si="3"/>
        <v>28000</v>
      </c>
    </row>
    <row r="60" spans="1:8" s="89" customFormat="1" ht="25.5">
      <c r="A60" s="57">
        <v>10</v>
      </c>
      <c r="B60" s="39">
        <v>67</v>
      </c>
      <c r="C60" s="76" t="s">
        <v>101</v>
      </c>
      <c r="D60" s="49" t="s">
        <v>102</v>
      </c>
      <c r="E60" s="63"/>
      <c r="F60" s="64">
        <v>50000</v>
      </c>
      <c r="G60" s="30"/>
      <c r="H60" s="30">
        <f t="shared" si="3"/>
        <v>50000</v>
      </c>
    </row>
    <row r="61" spans="1:8" s="89" customFormat="1" ht="12.75">
      <c r="A61" s="83">
        <v>11</v>
      </c>
      <c r="B61" s="39">
        <v>67</v>
      </c>
      <c r="C61" s="76" t="s">
        <v>103</v>
      </c>
      <c r="D61" s="49"/>
      <c r="E61" s="63"/>
      <c r="F61" s="64">
        <v>6700</v>
      </c>
      <c r="G61" s="30"/>
      <c r="H61" s="30">
        <f t="shared" si="3"/>
        <v>6700</v>
      </c>
    </row>
    <row r="62" spans="1:8" s="89" customFormat="1" ht="12.75">
      <c r="A62" s="57">
        <v>12</v>
      </c>
      <c r="B62" s="39">
        <v>67</v>
      </c>
      <c r="C62" s="76" t="s">
        <v>104</v>
      </c>
      <c r="D62" s="49"/>
      <c r="E62" s="63"/>
      <c r="F62" s="64">
        <v>100000</v>
      </c>
      <c r="G62" s="30"/>
      <c r="H62" s="30">
        <f t="shared" si="3"/>
        <v>100000</v>
      </c>
    </row>
    <row r="63" spans="1:8" s="89" customFormat="1" ht="12.75">
      <c r="A63" s="57"/>
      <c r="B63" s="39"/>
      <c r="C63" s="82" t="s">
        <v>105</v>
      </c>
      <c r="D63" s="62"/>
      <c r="E63" s="63"/>
      <c r="F63" s="70">
        <f>F64</f>
        <v>4500</v>
      </c>
      <c r="G63" s="70">
        <f>G64</f>
        <v>0</v>
      </c>
      <c r="H63" s="70">
        <f>H64</f>
        <v>4500</v>
      </c>
    </row>
    <row r="64" spans="1:8" s="89" customFormat="1" ht="25.5">
      <c r="A64" s="90">
        <v>1</v>
      </c>
      <c r="B64" s="78">
        <v>67</v>
      </c>
      <c r="C64" s="91" t="s">
        <v>106</v>
      </c>
      <c r="D64" s="92" t="s">
        <v>107</v>
      </c>
      <c r="E64" s="93"/>
      <c r="F64" s="94">
        <v>4500</v>
      </c>
      <c r="G64" s="34"/>
      <c r="H64" s="30">
        <f>F64+G64</f>
        <v>4500</v>
      </c>
    </row>
    <row r="65" spans="1:8" s="89" customFormat="1" ht="25.5">
      <c r="A65" s="95"/>
      <c r="B65" s="79"/>
      <c r="C65" s="96"/>
      <c r="D65" s="87" t="s">
        <v>108</v>
      </c>
      <c r="E65" s="97"/>
      <c r="F65" s="98"/>
      <c r="G65" s="34"/>
      <c r="H65" s="30">
        <f>F65+G65</f>
        <v>0</v>
      </c>
    </row>
    <row r="66" spans="1:8" s="89" customFormat="1" ht="12.75">
      <c r="A66" s="51"/>
      <c r="B66" s="51"/>
      <c r="C66" s="99" t="s">
        <v>109</v>
      </c>
      <c r="D66" s="100"/>
      <c r="E66" s="101"/>
      <c r="F66" s="102">
        <f>F67+F72+F81+F82++F80+F94+F98+F99+F100</f>
        <v>710000</v>
      </c>
      <c r="G66" s="102">
        <f>G67+G72+G81+G82++G80+G94+G98+G99+G100</f>
        <v>-80906</v>
      </c>
      <c r="H66" s="102">
        <f>H67+H72+H81+H82++H80+H94+H98+H99+H100</f>
        <v>629094</v>
      </c>
    </row>
    <row r="67" spans="1:8" s="89" customFormat="1" ht="12.75">
      <c r="A67" s="103">
        <v>1</v>
      </c>
      <c r="B67" s="90">
        <v>68</v>
      </c>
      <c r="C67" s="104" t="s">
        <v>110</v>
      </c>
      <c r="D67" s="58"/>
      <c r="E67" s="60"/>
      <c r="F67" s="105">
        <f>F68+F69+F70+F71</f>
        <v>174694</v>
      </c>
      <c r="G67" s="105">
        <f>G68+G69+G70+G71</f>
        <v>0</v>
      </c>
      <c r="H67" s="105">
        <f>H68+H69+H70+H71</f>
        <v>174694</v>
      </c>
    </row>
    <row r="68" spans="1:8" s="89" customFormat="1" ht="38.25">
      <c r="A68" s="106"/>
      <c r="B68" s="107"/>
      <c r="C68" s="91" t="s">
        <v>111</v>
      </c>
      <c r="D68" s="108" t="s">
        <v>112</v>
      </c>
      <c r="E68" s="63" t="s">
        <v>113</v>
      </c>
      <c r="F68" s="109">
        <v>146700</v>
      </c>
      <c r="G68" s="30">
        <f>-17685+10185</f>
        <v>-7500</v>
      </c>
      <c r="H68" s="30">
        <f>F68+G68</f>
        <v>139200</v>
      </c>
    </row>
    <row r="69" spans="1:8" s="89" customFormat="1" ht="12.75">
      <c r="A69" s="110"/>
      <c r="B69" s="95"/>
      <c r="C69" s="96"/>
      <c r="D69" s="108" t="s">
        <v>114</v>
      </c>
      <c r="E69" s="63" t="s">
        <v>115</v>
      </c>
      <c r="F69" s="109">
        <v>24000</v>
      </c>
      <c r="G69" s="30"/>
      <c r="H69" s="30">
        <f>F69+G69</f>
        <v>24000</v>
      </c>
    </row>
    <row r="70" spans="1:8" s="89" customFormat="1" ht="12.75">
      <c r="A70" s="111"/>
      <c r="B70" s="112"/>
      <c r="C70" s="113" t="s">
        <v>116</v>
      </c>
      <c r="D70" s="108" t="s">
        <v>117</v>
      </c>
      <c r="E70" s="63" t="s">
        <v>118</v>
      </c>
      <c r="F70" s="109">
        <v>3994</v>
      </c>
      <c r="G70" s="30"/>
      <c r="H70" s="30">
        <f>F70+G70</f>
        <v>3994</v>
      </c>
    </row>
    <row r="71" spans="1:8" s="89" customFormat="1" ht="12.75">
      <c r="A71" s="111"/>
      <c r="B71" s="112"/>
      <c r="C71" s="113"/>
      <c r="D71" s="108" t="s">
        <v>119</v>
      </c>
      <c r="E71" s="63" t="s">
        <v>120</v>
      </c>
      <c r="F71" s="109"/>
      <c r="G71" s="30">
        <v>7500</v>
      </c>
      <c r="H71" s="30">
        <f>F71+G71</f>
        <v>7500</v>
      </c>
    </row>
    <row r="72" spans="1:8" s="89" customFormat="1" ht="12.75">
      <c r="A72" s="114">
        <v>2</v>
      </c>
      <c r="B72" s="57"/>
      <c r="C72" s="115" t="s">
        <v>121</v>
      </c>
      <c r="D72" s="87"/>
      <c r="E72" s="116"/>
      <c r="F72" s="117">
        <f>SUM(F73:F79)</f>
        <v>86906</v>
      </c>
      <c r="G72" s="117">
        <f>SUM(G73:G79)</f>
        <v>-44906</v>
      </c>
      <c r="H72" s="117">
        <f>SUM(H73:H79)</f>
        <v>42000</v>
      </c>
    </row>
    <row r="73" spans="1:8" s="89" customFormat="1" ht="12.75">
      <c r="A73" s="57" t="s">
        <v>122</v>
      </c>
      <c r="B73" s="57">
        <v>68</v>
      </c>
      <c r="C73" s="87" t="s">
        <v>123</v>
      </c>
      <c r="D73" s="87" t="s">
        <v>124</v>
      </c>
      <c r="E73" s="63" t="s">
        <v>125</v>
      </c>
      <c r="F73" s="109">
        <v>35000</v>
      </c>
      <c r="G73" s="30">
        <v>-14500</v>
      </c>
      <c r="H73" s="30">
        <f aca="true" t="shared" si="4" ref="H73:H81">F73+G73</f>
        <v>20500</v>
      </c>
    </row>
    <row r="74" spans="1:8" s="89" customFormat="1" ht="12.75">
      <c r="A74" s="57"/>
      <c r="B74" s="57"/>
      <c r="C74" s="87"/>
      <c r="D74" s="87" t="s">
        <v>126</v>
      </c>
      <c r="E74" s="63" t="s">
        <v>127</v>
      </c>
      <c r="F74" s="109"/>
      <c r="G74" s="30">
        <v>1500</v>
      </c>
      <c r="H74" s="30">
        <f t="shared" si="4"/>
        <v>1500</v>
      </c>
    </row>
    <row r="75" spans="1:8" s="89" customFormat="1" ht="12.75">
      <c r="A75" s="118" t="s">
        <v>128</v>
      </c>
      <c r="B75" s="57">
        <v>68</v>
      </c>
      <c r="C75" s="86" t="s">
        <v>129</v>
      </c>
      <c r="D75" s="87" t="s">
        <v>130</v>
      </c>
      <c r="E75" s="63" t="s">
        <v>131</v>
      </c>
      <c r="F75" s="109">
        <v>16000</v>
      </c>
      <c r="G75" s="30">
        <v>-16000</v>
      </c>
      <c r="H75" s="30">
        <f t="shared" si="4"/>
        <v>0</v>
      </c>
    </row>
    <row r="76" spans="1:8" s="89" customFormat="1" ht="12.75">
      <c r="A76" s="118" t="s">
        <v>132</v>
      </c>
      <c r="B76" s="57">
        <v>68</v>
      </c>
      <c r="C76" s="84" t="s">
        <v>133</v>
      </c>
      <c r="D76" s="87" t="s">
        <v>130</v>
      </c>
      <c r="E76" s="63" t="s">
        <v>134</v>
      </c>
      <c r="F76" s="109">
        <v>10000</v>
      </c>
      <c r="G76" s="30">
        <v>-10000</v>
      </c>
      <c r="H76" s="30">
        <f t="shared" si="4"/>
        <v>0</v>
      </c>
    </row>
    <row r="77" spans="1:8" s="89" customFormat="1" ht="12.75">
      <c r="A77" s="119" t="s">
        <v>135</v>
      </c>
      <c r="B77" s="57">
        <v>68</v>
      </c>
      <c r="C77" s="84" t="s">
        <v>136</v>
      </c>
      <c r="D77" s="87" t="s">
        <v>130</v>
      </c>
      <c r="E77" s="63"/>
      <c r="F77" s="109">
        <v>906</v>
      </c>
      <c r="G77" s="30">
        <v>-906</v>
      </c>
      <c r="H77" s="30">
        <f t="shared" si="4"/>
        <v>0</v>
      </c>
    </row>
    <row r="78" spans="1:8" s="89" customFormat="1" ht="12.75">
      <c r="A78" s="119" t="s">
        <v>137</v>
      </c>
      <c r="B78" s="83">
        <v>68</v>
      </c>
      <c r="C78" s="84" t="s">
        <v>138</v>
      </c>
      <c r="D78" s="108" t="s">
        <v>139</v>
      </c>
      <c r="E78" s="63"/>
      <c r="F78" s="109">
        <v>5000</v>
      </c>
      <c r="G78" s="30">
        <v>-5000</v>
      </c>
      <c r="H78" s="30">
        <f t="shared" si="4"/>
        <v>0</v>
      </c>
    </row>
    <row r="79" spans="1:8" s="89" customFormat="1" ht="12.75">
      <c r="A79" s="118" t="s">
        <v>140</v>
      </c>
      <c r="B79" s="57">
        <v>68</v>
      </c>
      <c r="C79" s="113" t="s">
        <v>141</v>
      </c>
      <c r="D79" s="87" t="s">
        <v>142</v>
      </c>
      <c r="E79" s="63" t="s">
        <v>131</v>
      </c>
      <c r="F79" s="109">
        <v>20000</v>
      </c>
      <c r="G79" s="30"/>
      <c r="H79" s="30">
        <f t="shared" si="4"/>
        <v>20000</v>
      </c>
    </row>
    <row r="80" spans="1:8" s="89" customFormat="1" ht="25.5">
      <c r="A80" s="114">
        <v>3</v>
      </c>
      <c r="B80" s="114">
        <v>68</v>
      </c>
      <c r="C80" s="120" t="s">
        <v>143</v>
      </c>
      <c r="D80" s="121" t="s">
        <v>144</v>
      </c>
      <c r="E80" s="122"/>
      <c r="F80" s="117">
        <v>15000</v>
      </c>
      <c r="G80" s="117">
        <v>-13000</v>
      </c>
      <c r="H80" s="34">
        <f t="shared" si="4"/>
        <v>2000</v>
      </c>
    </row>
    <row r="81" spans="1:8" s="123" customFormat="1" ht="12.75">
      <c r="A81" s="114">
        <v>4</v>
      </c>
      <c r="B81" s="114">
        <v>68</v>
      </c>
      <c r="C81" s="120" t="s">
        <v>145</v>
      </c>
      <c r="D81" s="121" t="s">
        <v>146</v>
      </c>
      <c r="E81" s="122" t="s">
        <v>147</v>
      </c>
      <c r="F81" s="117">
        <v>30000</v>
      </c>
      <c r="G81" s="34"/>
      <c r="H81" s="30">
        <f t="shared" si="4"/>
        <v>30000</v>
      </c>
    </row>
    <row r="82" spans="1:8" s="89" customFormat="1" ht="12.75">
      <c r="A82" s="114">
        <v>5</v>
      </c>
      <c r="B82" s="114">
        <v>68</v>
      </c>
      <c r="C82" s="120" t="s">
        <v>148</v>
      </c>
      <c r="D82" s="87"/>
      <c r="E82" s="63"/>
      <c r="F82" s="117">
        <f>SUM(F83:F93)</f>
        <v>20000</v>
      </c>
      <c r="G82" s="117">
        <f>SUM(G83:G93)</f>
        <v>0</v>
      </c>
      <c r="H82" s="117">
        <f>SUM(H83:H93)</f>
        <v>20000</v>
      </c>
    </row>
    <row r="83" spans="1:8" s="89" customFormat="1" ht="12.75">
      <c r="A83" s="118" t="s">
        <v>149</v>
      </c>
      <c r="B83" s="57">
        <v>68</v>
      </c>
      <c r="C83" s="86" t="s">
        <v>150</v>
      </c>
      <c r="D83" s="87" t="s">
        <v>151</v>
      </c>
      <c r="E83" s="63"/>
      <c r="F83" s="109">
        <v>1500</v>
      </c>
      <c r="G83" s="34"/>
      <c r="H83" s="30">
        <f aca="true" t="shared" si="5" ref="H83:H93">F83+G83</f>
        <v>1500</v>
      </c>
    </row>
    <row r="84" spans="1:8" s="89" customFormat="1" ht="12.75">
      <c r="A84" s="118" t="s">
        <v>152</v>
      </c>
      <c r="B84" s="57">
        <v>68</v>
      </c>
      <c r="C84" s="86" t="s">
        <v>153</v>
      </c>
      <c r="D84" s="87" t="s">
        <v>151</v>
      </c>
      <c r="E84" s="63"/>
      <c r="F84" s="109">
        <v>2500</v>
      </c>
      <c r="G84" s="34"/>
      <c r="H84" s="30">
        <f t="shared" si="5"/>
        <v>2500</v>
      </c>
    </row>
    <row r="85" spans="1:8" s="89" customFormat="1" ht="12.75">
      <c r="A85" s="118" t="s">
        <v>154</v>
      </c>
      <c r="B85" s="57">
        <v>68</v>
      </c>
      <c r="C85" s="86" t="s">
        <v>155</v>
      </c>
      <c r="D85" s="87" t="s">
        <v>151</v>
      </c>
      <c r="E85" s="63"/>
      <c r="F85" s="109">
        <v>1500</v>
      </c>
      <c r="G85" s="34"/>
      <c r="H85" s="30">
        <f t="shared" si="5"/>
        <v>1500</v>
      </c>
    </row>
    <row r="86" spans="1:8" s="89" customFormat="1" ht="12.75">
      <c r="A86" s="118" t="s">
        <v>156</v>
      </c>
      <c r="B86" s="57">
        <v>68</v>
      </c>
      <c r="C86" s="86" t="s">
        <v>157</v>
      </c>
      <c r="D86" s="87" t="s">
        <v>151</v>
      </c>
      <c r="E86" s="63"/>
      <c r="F86" s="109">
        <v>1500</v>
      </c>
      <c r="G86" s="34"/>
      <c r="H86" s="30">
        <f t="shared" si="5"/>
        <v>1500</v>
      </c>
    </row>
    <row r="87" spans="1:8" s="89" customFormat="1" ht="12.75">
      <c r="A87" s="118" t="s">
        <v>158</v>
      </c>
      <c r="B87" s="57">
        <v>68</v>
      </c>
      <c r="C87" s="86" t="s">
        <v>159</v>
      </c>
      <c r="D87" s="87" t="s">
        <v>160</v>
      </c>
      <c r="E87" s="63">
        <v>400</v>
      </c>
      <c r="F87" s="109">
        <v>1650</v>
      </c>
      <c r="G87" s="30"/>
      <c r="H87" s="30">
        <f t="shared" si="5"/>
        <v>1650</v>
      </c>
    </row>
    <row r="88" spans="1:8" s="89" customFormat="1" ht="12.75">
      <c r="A88" s="118" t="s">
        <v>161</v>
      </c>
      <c r="B88" s="57">
        <v>68</v>
      </c>
      <c r="C88" s="86" t="s">
        <v>162</v>
      </c>
      <c r="D88" s="87" t="s">
        <v>160</v>
      </c>
      <c r="E88" s="63">
        <v>400</v>
      </c>
      <c r="F88" s="109">
        <v>1650</v>
      </c>
      <c r="G88" s="30"/>
      <c r="H88" s="30">
        <f t="shared" si="5"/>
        <v>1650</v>
      </c>
    </row>
    <row r="89" spans="1:8" s="89" customFormat="1" ht="12.75">
      <c r="A89" s="118" t="s">
        <v>163</v>
      </c>
      <c r="B89" s="57">
        <v>68</v>
      </c>
      <c r="C89" s="86" t="s">
        <v>164</v>
      </c>
      <c r="D89" s="87" t="s">
        <v>160</v>
      </c>
      <c r="E89" s="63">
        <v>400</v>
      </c>
      <c r="F89" s="109">
        <v>1650</v>
      </c>
      <c r="G89" s="30"/>
      <c r="H89" s="30">
        <f t="shared" si="5"/>
        <v>1650</v>
      </c>
    </row>
    <row r="90" spans="1:8" s="89" customFormat="1" ht="12.75">
      <c r="A90" s="118" t="s">
        <v>165</v>
      </c>
      <c r="B90" s="57">
        <v>68</v>
      </c>
      <c r="C90" s="86" t="s">
        <v>166</v>
      </c>
      <c r="D90" s="87" t="s">
        <v>160</v>
      </c>
      <c r="E90" s="63">
        <v>400</v>
      </c>
      <c r="F90" s="109">
        <v>1650</v>
      </c>
      <c r="G90" s="30"/>
      <c r="H90" s="30">
        <f t="shared" si="5"/>
        <v>1650</v>
      </c>
    </row>
    <row r="91" spans="1:8" s="89" customFormat="1" ht="12.75">
      <c r="A91" s="118" t="s">
        <v>167</v>
      </c>
      <c r="B91" s="57">
        <v>68</v>
      </c>
      <c r="C91" s="86" t="s">
        <v>168</v>
      </c>
      <c r="D91" s="87" t="s">
        <v>160</v>
      </c>
      <c r="E91" s="63">
        <v>400</v>
      </c>
      <c r="F91" s="109">
        <v>1650</v>
      </c>
      <c r="G91" s="30"/>
      <c r="H91" s="30">
        <f t="shared" si="5"/>
        <v>1650</v>
      </c>
    </row>
    <row r="92" spans="1:8" s="89" customFormat="1" ht="12.75">
      <c r="A92" s="118" t="s">
        <v>169</v>
      </c>
      <c r="B92" s="57">
        <v>68</v>
      </c>
      <c r="C92" s="86" t="s">
        <v>170</v>
      </c>
      <c r="D92" s="87" t="s">
        <v>160</v>
      </c>
      <c r="E92" s="63">
        <v>400</v>
      </c>
      <c r="F92" s="109">
        <v>1650</v>
      </c>
      <c r="G92" s="30"/>
      <c r="H92" s="30">
        <f t="shared" si="5"/>
        <v>1650</v>
      </c>
    </row>
    <row r="93" spans="1:8" s="89" customFormat="1" ht="12.75">
      <c r="A93" s="118" t="s">
        <v>171</v>
      </c>
      <c r="B93" s="57">
        <v>68</v>
      </c>
      <c r="C93" s="86" t="s">
        <v>172</v>
      </c>
      <c r="D93" s="87" t="s">
        <v>173</v>
      </c>
      <c r="E93" s="63"/>
      <c r="F93" s="109">
        <v>3100</v>
      </c>
      <c r="G93" s="30"/>
      <c r="H93" s="30">
        <f t="shared" si="5"/>
        <v>3100</v>
      </c>
    </row>
    <row r="94" spans="1:8" s="89" customFormat="1" ht="12.75">
      <c r="A94" s="114">
        <v>6</v>
      </c>
      <c r="B94" s="57"/>
      <c r="C94" s="120" t="s">
        <v>174</v>
      </c>
      <c r="D94" s="87"/>
      <c r="E94" s="63"/>
      <c r="F94" s="117">
        <f>SUM(F95:F97)</f>
        <v>56000</v>
      </c>
      <c r="G94" s="117">
        <f>SUM(G95:G97)</f>
        <v>0</v>
      </c>
      <c r="H94" s="117">
        <f>SUM(H95:H97)</f>
        <v>56000</v>
      </c>
    </row>
    <row r="95" spans="1:8" s="89" customFormat="1" ht="12.75">
      <c r="A95" s="57" t="s">
        <v>175</v>
      </c>
      <c r="B95" s="57">
        <v>68</v>
      </c>
      <c r="C95" s="86" t="s">
        <v>176</v>
      </c>
      <c r="D95" s="87" t="s">
        <v>177</v>
      </c>
      <c r="E95" s="63" t="s">
        <v>178</v>
      </c>
      <c r="F95" s="109">
        <v>25000</v>
      </c>
      <c r="G95" s="34"/>
      <c r="H95" s="30">
        <f>F95+G95</f>
        <v>25000</v>
      </c>
    </row>
    <row r="96" spans="1:8" s="89" customFormat="1" ht="12.75">
      <c r="A96" s="118" t="s">
        <v>179</v>
      </c>
      <c r="B96" s="57">
        <v>68</v>
      </c>
      <c r="C96" s="86" t="s">
        <v>180</v>
      </c>
      <c r="D96" s="87" t="s">
        <v>181</v>
      </c>
      <c r="E96" s="63"/>
      <c r="F96" s="109">
        <v>12800</v>
      </c>
      <c r="G96" s="30"/>
      <c r="H96" s="30">
        <f>F96+G96</f>
        <v>12800</v>
      </c>
    </row>
    <row r="97" spans="1:8" s="89" customFormat="1" ht="38.25">
      <c r="A97" s="118" t="s">
        <v>182</v>
      </c>
      <c r="B97" s="57">
        <v>68</v>
      </c>
      <c r="C97" s="86" t="s">
        <v>183</v>
      </c>
      <c r="D97" s="87" t="s">
        <v>184</v>
      </c>
      <c r="E97" s="63"/>
      <c r="F97" s="109">
        <v>18200</v>
      </c>
      <c r="G97" s="30"/>
      <c r="H97" s="30">
        <f>F97+G97</f>
        <v>18200</v>
      </c>
    </row>
    <row r="98" spans="1:8" s="89" customFormat="1" ht="25.5">
      <c r="A98" s="114">
        <v>7</v>
      </c>
      <c r="B98" s="114">
        <v>68</v>
      </c>
      <c r="C98" s="120" t="s">
        <v>185</v>
      </c>
      <c r="D98" s="121" t="s">
        <v>186</v>
      </c>
      <c r="E98" s="122" t="s">
        <v>187</v>
      </c>
      <c r="F98" s="117">
        <v>69940</v>
      </c>
      <c r="G98" s="34"/>
      <c r="H98" s="34">
        <f>F98+G98</f>
        <v>69940</v>
      </c>
    </row>
    <row r="99" spans="1:8" s="89" customFormat="1" ht="25.5">
      <c r="A99" s="114">
        <v>8</v>
      </c>
      <c r="B99" s="114">
        <v>68</v>
      </c>
      <c r="C99" s="120" t="s">
        <v>188</v>
      </c>
      <c r="D99" s="121" t="s">
        <v>189</v>
      </c>
      <c r="E99" s="122" t="s">
        <v>190</v>
      </c>
      <c r="F99" s="117">
        <v>25000</v>
      </c>
      <c r="G99" s="34">
        <v>-23000</v>
      </c>
      <c r="H99" s="34">
        <f>F99+G99</f>
        <v>2000</v>
      </c>
    </row>
    <row r="100" spans="1:8" s="89" customFormat="1" ht="12.75">
      <c r="A100" s="114">
        <v>9</v>
      </c>
      <c r="B100" s="114">
        <v>68</v>
      </c>
      <c r="C100" s="120" t="s">
        <v>191</v>
      </c>
      <c r="D100" s="121"/>
      <c r="E100" s="122"/>
      <c r="F100" s="117">
        <f>SUM(F101:F106)</f>
        <v>232460</v>
      </c>
      <c r="G100" s="117">
        <f>SUM(G101:G106)</f>
        <v>0</v>
      </c>
      <c r="H100" s="117">
        <f>SUM(H101:H106)</f>
        <v>232460</v>
      </c>
    </row>
    <row r="101" spans="1:8" s="89" customFormat="1" ht="12.75">
      <c r="A101" s="118" t="s">
        <v>192</v>
      </c>
      <c r="B101" s="57">
        <v>68</v>
      </c>
      <c r="C101" s="86" t="s">
        <v>193</v>
      </c>
      <c r="D101" s="87" t="s">
        <v>194</v>
      </c>
      <c r="E101" s="122"/>
      <c r="F101" s="109">
        <v>10000</v>
      </c>
      <c r="G101" s="34"/>
      <c r="H101" s="30">
        <f aca="true" t="shared" si="6" ref="H101:H106">F101+G101</f>
        <v>10000</v>
      </c>
    </row>
    <row r="102" spans="1:8" s="89" customFormat="1" ht="12.75">
      <c r="A102" s="118" t="s">
        <v>195</v>
      </c>
      <c r="B102" s="57">
        <v>68</v>
      </c>
      <c r="C102" s="86" t="s">
        <v>196</v>
      </c>
      <c r="D102" s="87" t="s">
        <v>197</v>
      </c>
      <c r="E102" s="122"/>
      <c r="F102" s="109">
        <v>10000</v>
      </c>
      <c r="G102" s="34"/>
      <c r="H102" s="30">
        <f t="shared" si="6"/>
        <v>10000</v>
      </c>
    </row>
    <row r="103" spans="1:8" s="89" customFormat="1" ht="12.75">
      <c r="A103" s="118" t="s">
        <v>198</v>
      </c>
      <c r="B103" s="57">
        <v>68</v>
      </c>
      <c r="C103" s="84" t="s">
        <v>199</v>
      </c>
      <c r="D103" s="87" t="s">
        <v>197</v>
      </c>
      <c r="E103" s="122"/>
      <c r="F103" s="109">
        <v>10000</v>
      </c>
      <c r="G103" s="34"/>
      <c r="H103" s="30">
        <f t="shared" si="6"/>
        <v>10000</v>
      </c>
    </row>
    <row r="104" spans="1:8" s="89" customFormat="1" ht="25.5">
      <c r="A104" s="118" t="s">
        <v>200</v>
      </c>
      <c r="B104" s="57">
        <v>68</v>
      </c>
      <c r="C104" s="86" t="s">
        <v>201</v>
      </c>
      <c r="D104" s="87" t="s">
        <v>202</v>
      </c>
      <c r="E104" s="122"/>
      <c r="F104" s="109">
        <v>32460</v>
      </c>
      <c r="G104" s="30"/>
      <c r="H104" s="30">
        <f t="shared" si="6"/>
        <v>32460</v>
      </c>
    </row>
    <row r="105" spans="1:8" s="89" customFormat="1" ht="12.75">
      <c r="A105" s="118" t="s">
        <v>203</v>
      </c>
      <c r="B105" s="57">
        <v>68</v>
      </c>
      <c r="C105" s="86" t="s">
        <v>204</v>
      </c>
      <c r="D105" s="87" t="s">
        <v>197</v>
      </c>
      <c r="E105" s="122"/>
      <c r="F105" s="109">
        <v>10000</v>
      </c>
      <c r="G105" s="34"/>
      <c r="H105" s="30">
        <f t="shared" si="6"/>
        <v>10000</v>
      </c>
    </row>
    <row r="106" spans="1:8" s="89" customFormat="1" ht="12.75">
      <c r="A106" s="118" t="s">
        <v>205</v>
      </c>
      <c r="B106" s="57">
        <v>68</v>
      </c>
      <c r="C106" s="86" t="s">
        <v>206</v>
      </c>
      <c r="D106" s="87" t="s">
        <v>207</v>
      </c>
      <c r="E106" s="122"/>
      <c r="F106" s="109">
        <v>160000</v>
      </c>
      <c r="G106" s="30"/>
      <c r="H106" s="30">
        <f t="shared" si="6"/>
        <v>160000</v>
      </c>
    </row>
    <row r="107" spans="1:9" s="13" customFormat="1" ht="12.75">
      <c r="A107" s="54"/>
      <c r="B107" s="54"/>
      <c r="C107" s="45" t="s">
        <v>208</v>
      </c>
      <c r="D107" s="55"/>
      <c r="E107" s="56"/>
      <c r="F107" s="48">
        <f>SUM(F108:F118)</f>
        <v>1048582</v>
      </c>
      <c r="G107" s="48">
        <f>SUM(G108:G118)</f>
        <v>80848</v>
      </c>
      <c r="H107" s="48">
        <f>SUM(H108:H118)</f>
        <v>1129430</v>
      </c>
      <c r="I107" s="124"/>
    </row>
    <row r="108" spans="1:8" s="81" customFormat="1" ht="12.75">
      <c r="A108" s="25">
        <v>1</v>
      </c>
      <c r="B108" s="25">
        <v>84</v>
      </c>
      <c r="C108" s="58" t="s">
        <v>209</v>
      </c>
      <c r="D108" s="59" t="s">
        <v>210</v>
      </c>
      <c r="E108" s="60"/>
      <c r="F108" s="61">
        <v>722452</v>
      </c>
      <c r="G108" s="30">
        <v>60848</v>
      </c>
      <c r="H108" s="30">
        <f aca="true" t="shared" si="7" ref="H108:H118">F108+G108</f>
        <v>783300</v>
      </c>
    </row>
    <row r="109" spans="1:77" s="129" customFormat="1" ht="12.75">
      <c r="A109" s="25">
        <v>2</v>
      </c>
      <c r="B109" s="25">
        <v>84</v>
      </c>
      <c r="C109" s="125" t="s">
        <v>211</v>
      </c>
      <c r="D109" s="126" t="s">
        <v>212</v>
      </c>
      <c r="E109" s="127" t="s">
        <v>213</v>
      </c>
      <c r="F109" s="128">
        <v>8330</v>
      </c>
      <c r="G109" s="30"/>
      <c r="H109" s="30">
        <f t="shared" si="7"/>
        <v>8330</v>
      </c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</row>
    <row r="110" spans="1:77" s="129" customFormat="1" ht="12.75">
      <c r="A110" s="25">
        <v>4</v>
      </c>
      <c r="B110" s="25">
        <v>84</v>
      </c>
      <c r="C110" s="125" t="s">
        <v>214</v>
      </c>
      <c r="D110" s="126" t="s">
        <v>215</v>
      </c>
      <c r="E110" s="127" t="s">
        <v>216</v>
      </c>
      <c r="F110" s="128">
        <v>140000</v>
      </c>
      <c r="G110" s="30">
        <v>20000</v>
      </c>
      <c r="H110" s="30">
        <f t="shared" si="7"/>
        <v>160000</v>
      </c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</row>
    <row r="111" spans="1:77" s="129" customFormat="1" ht="12.75">
      <c r="A111" s="25">
        <v>5</v>
      </c>
      <c r="B111" s="25">
        <v>84</v>
      </c>
      <c r="C111" s="125" t="s">
        <v>217</v>
      </c>
      <c r="D111" s="126" t="s">
        <v>218</v>
      </c>
      <c r="E111" s="127" t="s">
        <v>219</v>
      </c>
      <c r="F111" s="128">
        <v>50000</v>
      </c>
      <c r="G111" s="30"/>
      <c r="H111" s="30">
        <f t="shared" si="7"/>
        <v>50000</v>
      </c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</row>
    <row r="112" spans="1:77" s="129" customFormat="1" ht="25.5">
      <c r="A112" s="25">
        <v>6</v>
      </c>
      <c r="B112" s="25">
        <v>84</v>
      </c>
      <c r="C112" s="125" t="s">
        <v>220</v>
      </c>
      <c r="D112" s="126" t="s">
        <v>221</v>
      </c>
      <c r="E112" s="127" t="s">
        <v>222</v>
      </c>
      <c r="F112" s="128">
        <v>25000</v>
      </c>
      <c r="G112" s="30"/>
      <c r="H112" s="30">
        <f t="shared" si="7"/>
        <v>25000</v>
      </c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</row>
    <row r="113" spans="1:77" s="129" customFormat="1" ht="12.75">
      <c r="A113" s="25">
        <v>7</v>
      </c>
      <c r="B113" s="25">
        <v>84</v>
      </c>
      <c r="C113" s="125" t="s">
        <v>223</v>
      </c>
      <c r="D113" s="126" t="s">
        <v>224</v>
      </c>
      <c r="E113" s="127" t="s">
        <v>225</v>
      </c>
      <c r="F113" s="128">
        <v>14100</v>
      </c>
      <c r="G113" s="30"/>
      <c r="H113" s="30">
        <f t="shared" si="7"/>
        <v>14100</v>
      </c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</row>
    <row r="114" spans="1:77" s="129" customFormat="1" ht="12.75">
      <c r="A114" s="25">
        <v>8</v>
      </c>
      <c r="B114" s="25">
        <v>84</v>
      </c>
      <c r="C114" s="125" t="s">
        <v>226</v>
      </c>
      <c r="D114" s="126" t="s">
        <v>224</v>
      </c>
      <c r="E114" s="127" t="s">
        <v>227</v>
      </c>
      <c r="F114" s="128">
        <v>15900</v>
      </c>
      <c r="G114" s="30"/>
      <c r="H114" s="30">
        <f t="shared" si="7"/>
        <v>15900</v>
      </c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</row>
    <row r="115" spans="1:77" s="129" customFormat="1" ht="12.75">
      <c r="A115" s="25">
        <v>9</v>
      </c>
      <c r="B115" s="25">
        <v>84</v>
      </c>
      <c r="C115" s="125" t="s">
        <v>228</v>
      </c>
      <c r="D115" s="126" t="s">
        <v>229</v>
      </c>
      <c r="E115" s="127" t="s">
        <v>230</v>
      </c>
      <c r="F115" s="128">
        <v>30000</v>
      </c>
      <c r="G115" s="30"/>
      <c r="H115" s="30">
        <f t="shared" si="7"/>
        <v>30000</v>
      </c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</row>
    <row r="116" spans="1:77" s="129" customFormat="1" ht="12.75">
      <c r="A116" s="25">
        <v>10</v>
      </c>
      <c r="B116" s="25">
        <v>84</v>
      </c>
      <c r="C116" s="125" t="s">
        <v>231</v>
      </c>
      <c r="D116" s="126" t="s">
        <v>232</v>
      </c>
      <c r="E116" s="127" t="s">
        <v>233</v>
      </c>
      <c r="F116" s="128">
        <v>19000</v>
      </c>
      <c r="G116" s="30"/>
      <c r="H116" s="30">
        <f t="shared" si="7"/>
        <v>19000</v>
      </c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</row>
    <row r="117" spans="1:77" s="129" customFormat="1" ht="12.75">
      <c r="A117" s="25">
        <v>12</v>
      </c>
      <c r="B117" s="25">
        <v>84</v>
      </c>
      <c r="C117" s="125" t="s">
        <v>234</v>
      </c>
      <c r="D117" s="126" t="s">
        <v>235</v>
      </c>
      <c r="E117" s="127" t="s">
        <v>115</v>
      </c>
      <c r="F117" s="128">
        <v>7800</v>
      </c>
      <c r="G117" s="30"/>
      <c r="H117" s="30">
        <f t="shared" si="7"/>
        <v>7800</v>
      </c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</row>
    <row r="118" spans="1:77" ht="12.75">
      <c r="A118" s="25">
        <v>14</v>
      </c>
      <c r="B118" s="25">
        <v>84</v>
      </c>
      <c r="C118" s="130" t="s">
        <v>236</v>
      </c>
      <c r="D118" s="131" t="s">
        <v>237</v>
      </c>
      <c r="E118" s="132" t="s">
        <v>115</v>
      </c>
      <c r="F118" s="30">
        <v>16000</v>
      </c>
      <c r="G118" s="30"/>
      <c r="H118" s="30">
        <f t="shared" si="7"/>
        <v>16000</v>
      </c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</row>
    <row r="119" spans="1:77" ht="12.75">
      <c r="A119" s="133"/>
      <c r="B119" s="133"/>
      <c r="C119" s="134"/>
      <c r="D119" s="135"/>
      <c r="E119" s="136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</row>
    <row r="120" spans="1:77" ht="12.75">
      <c r="A120" s="133"/>
      <c r="B120" s="133"/>
      <c r="C120" s="134"/>
      <c r="D120" s="135"/>
      <c r="E120" s="136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</row>
    <row r="121" spans="1:77" ht="12.75">
      <c r="A121" s="133"/>
      <c r="B121" s="133"/>
      <c r="C121" s="134"/>
      <c r="D121" s="135"/>
      <c r="E121" s="136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</row>
    <row r="122" spans="1:77" ht="12.75">
      <c r="A122" s="133"/>
      <c r="B122" s="133"/>
      <c r="C122" s="134"/>
      <c r="D122" s="135"/>
      <c r="E122" s="136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</row>
    <row r="123" spans="1:77" ht="12.75">
      <c r="A123" s="133"/>
      <c r="B123" s="133"/>
      <c r="C123" s="134"/>
      <c r="D123" s="135"/>
      <c r="E123" s="136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</row>
    <row r="124" spans="1:77" ht="12.75">
      <c r="A124" s="133"/>
      <c r="B124" s="133"/>
      <c r="C124" s="134"/>
      <c r="D124" s="135"/>
      <c r="E124" s="136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</row>
    <row r="125" spans="4:77" ht="12.75">
      <c r="D125" s="139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</row>
    <row r="126" spans="4:77" ht="12.75">
      <c r="D126" s="139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</row>
    <row r="127" spans="4:77" ht="12.75">
      <c r="D127" s="139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</row>
    <row r="128" spans="8:77" ht="12.75"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</row>
    <row r="129" spans="8:77" ht="12.75"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</row>
    <row r="130" spans="8:77" ht="12.75"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</row>
    <row r="131" spans="8:77" ht="12.75"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</row>
    <row r="132" spans="8:77" ht="12.75"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</row>
    <row r="133" spans="8:77" ht="12.75"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</row>
    <row r="134" spans="8:77" ht="12.75"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</row>
    <row r="135" spans="8:77" ht="12.75"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</row>
    <row r="136" spans="8:77" ht="12.75"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</row>
    <row r="137" spans="8:77" ht="12.75"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</row>
    <row r="138" spans="8:77" ht="12.75"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</row>
    <row r="139" spans="8:77" ht="12.75"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</row>
    <row r="140" spans="8:77" ht="12.75"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</row>
    <row r="141" spans="8:77" ht="12.75"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</row>
    <row r="142" spans="8:77" ht="12.75"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</row>
    <row r="143" spans="8:77" ht="12.75"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</row>
    <row r="144" spans="8:77" ht="12.75"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</row>
    <row r="145" spans="8:77" ht="12.75"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</row>
    <row r="146" spans="8:77" ht="12.75"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</row>
    <row r="147" spans="8:77" ht="12.75"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</row>
    <row r="148" spans="8:77" ht="12.75"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</row>
    <row r="149" spans="8:77" ht="12.75"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</row>
    <row r="150" spans="8:77" ht="12.75"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</row>
    <row r="151" spans="8:77" ht="12.75"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</row>
    <row r="152" spans="8:77" ht="12.75"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</row>
    <row r="153" spans="8:77" ht="12.75"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</row>
    <row r="154" spans="8:77" ht="12.75"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</row>
    <row r="155" spans="8:77" ht="12.75"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</row>
    <row r="156" spans="8:77" ht="12.75"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</row>
    <row r="157" spans="8:77" ht="12.75"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</row>
    <row r="158" spans="8:77" ht="12.75"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</row>
    <row r="159" spans="8:77" ht="12.75"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</row>
    <row r="160" spans="8:77" ht="12.75"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</row>
    <row r="161" spans="8:77" ht="12.75"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</row>
    <row r="162" spans="8:77" ht="12.75"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</row>
    <row r="163" spans="8:77" ht="12.75"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</row>
    <row r="164" spans="8:77" ht="12.75"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</row>
    <row r="165" spans="8:77" ht="12.75"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</row>
    <row r="166" spans="8:77" ht="12.75"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</row>
    <row r="167" spans="8:77" ht="12.75"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</row>
    <row r="168" spans="8:77" ht="12.75"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</row>
    <row r="169" spans="8:77" ht="12.75"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</row>
    <row r="170" spans="8:77" ht="12.75"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</row>
    <row r="171" spans="8:77" ht="12.75"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</row>
    <row r="172" spans="8:77" ht="12.75"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</row>
    <row r="173" spans="8:77" ht="12.75"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</row>
    <row r="174" spans="8:77" ht="12.75"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</row>
    <row r="175" spans="8:77" ht="12.75"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</row>
    <row r="176" spans="8:77" ht="12.75"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</row>
    <row r="177" spans="8:77" ht="12.75"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</row>
    <row r="178" spans="8:77" ht="12.75"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</row>
    <row r="179" spans="8:77" ht="12.75"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</row>
    <row r="180" spans="8:77" ht="12.75"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</row>
    <row r="181" spans="8:77" ht="12.75"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</row>
    <row r="182" spans="8:77" ht="12.75"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</row>
    <row r="183" spans="8:77" ht="12.75"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</row>
    <row r="184" spans="8:77" ht="12.75"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</row>
    <row r="185" spans="8:77" ht="12.75"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</row>
    <row r="186" spans="8:77" ht="12.75"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</row>
    <row r="187" spans="8:77" ht="12.75"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</row>
    <row r="188" spans="8:77" ht="12.75"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</row>
    <row r="189" spans="8:77" ht="12.75"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</row>
    <row r="190" spans="8:77" ht="12.75"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</row>
    <row r="191" spans="8:77" ht="12.75"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</row>
    <row r="192" spans="8:77" ht="12.75"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</row>
    <row r="193" spans="8:77" ht="12.75"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</row>
    <row r="194" spans="8:77" ht="12.75"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</row>
    <row r="195" spans="8:77" ht="12.75"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</row>
    <row r="196" spans="8:77" ht="12.75"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</row>
    <row r="197" spans="8:77" ht="12.75"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</row>
    <row r="198" spans="8:77" ht="12.75"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</row>
    <row r="199" spans="8:77" ht="12.75"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</row>
    <row r="200" spans="8:77" ht="12.75"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</row>
    <row r="201" spans="8:77" ht="12.75"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</row>
    <row r="202" spans="8:77" ht="12.75"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</row>
    <row r="203" spans="8:77" ht="12.75"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</row>
    <row r="204" spans="8:77" ht="12.75"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</row>
    <row r="205" spans="8:77" ht="12.75"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</row>
    <row r="206" spans="8:77" ht="12.75"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</row>
    <row r="207" spans="8:77" ht="12.75"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</row>
    <row r="208" spans="8:77" ht="12.75"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</row>
    <row r="209" spans="8:77" ht="12.75"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</row>
    <row r="210" spans="8:77" ht="12.75"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</row>
    <row r="211" spans="8:77" ht="12.75"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</row>
    <row r="212" spans="8:77" ht="12.75"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</row>
    <row r="213" spans="8:77" ht="12.75"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</row>
    <row r="214" spans="8:77" ht="12.75"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</row>
    <row r="215" spans="8:77" ht="12.75"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</row>
    <row r="216" spans="8:77" ht="12.75"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</row>
    <row r="217" spans="8:77" ht="12.75"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</row>
    <row r="218" spans="8:77" ht="12.75"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</row>
    <row r="219" spans="8:77" ht="12.75"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</row>
    <row r="220" spans="8:77" ht="12.75"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</row>
    <row r="221" spans="8:77" ht="12.75"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</row>
    <row r="222" spans="8:77" ht="12.75"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</row>
    <row r="223" spans="8:77" ht="12.75"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</row>
    <row r="224" spans="8:77" ht="12.75"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</row>
    <row r="225" spans="8:77" ht="12.75"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</row>
    <row r="226" spans="8:77" ht="12.75"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</row>
    <row r="227" spans="8:77" ht="12.75"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</row>
    <row r="228" spans="8:77" ht="12.75"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</row>
    <row r="229" spans="8:77" ht="12.75"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</row>
    <row r="230" spans="8:77" ht="12.75"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</row>
    <row r="231" spans="8:77" ht="12.75"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</row>
    <row r="232" spans="8:77" ht="12.75"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</row>
    <row r="233" spans="8:77" ht="12.75"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</row>
    <row r="234" spans="8:77" ht="12.75"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</row>
    <row r="235" spans="8:77" ht="12.75"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</row>
    <row r="236" spans="8:77" ht="12.75"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</row>
    <row r="237" spans="8:77" ht="12.75"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</row>
    <row r="238" spans="8:77" ht="12.75"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</row>
    <row r="239" spans="8:77" ht="12.75"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</row>
    <row r="240" spans="8:77" ht="12.75"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</row>
    <row r="241" spans="8:77" ht="12.75"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</row>
    <row r="242" spans="8:77" ht="12.75"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</row>
    <row r="243" spans="8:77" ht="12.75"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</row>
    <row r="244" spans="8:77" ht="12.75"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</row>
  </sheetData>
  <autoFilter ref="A2:BY118"/>
  <mergeCells count="17">
    <mergeCell ref="B44:B45"/>
    <mergeCell ref="B64:B65"/>
    <mergeCell ref="B48:B49"/>
    <mergeCell ref="A67:A69"/>
    <mergeCell ref="C68:C69"/>
    <mergeCell ref="B67:B69"/>
    <mergeCell ref="A64:A65"/>
    <mergeCell ref="F64:F65"/>
    <mergeCell ref="C64:C65"/>
    <mergeCell ref="C41:C42"/>
    <mergeCell ref="C44:C45"/>
    <mergeCell ref="E64:E65"/>
    <mergeCell ref="C48:C49"/>
    <mergeCell ref="C6:C10"/>
    <mergeCell ref="C11:C13"/>
    <mergeCell ref="B11:B13"/>
    <mergeCell ref="B6:B10"/>
  </mergeCells>
  <printOptions/>
  <pageMargins left="0.2755905511811024" right="0" top="0.9" bottom="0.29" header="0.17" footer="0.17"/>
  <pageSetup horizontalDpi="300" verticalDpi="300" orientation="landscape" r:id="rId1"/>
  <headerFooter alignWithMargins="0">
    <oddHeader>&amp;L&amp;"Arial,Aldin"ROMÂNIA
JUDEŢUL MUREŞ
CONSILIUL JUDEŢEAN &amp;C
&amp;"Arial,Aldin"PROGRAM DE REPARAŢII PE ANUL 2008&amp;R&amp;"Arial,Aldin"Anexa nr.4 la HCJM nr___/_____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2008-11-24T07:03:07Z</dcterms:created>
  <dcterms:modified xsi:type="dcterms:W3CDTF">2008-11-24T07:03:30Z</dcterms:modified>
  <cp:category/>
  <cp:version/>
  <cp:contentType/>
  <cp:contentStatus/>
</cp:coreProperties>
</file>