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central 08.04.2021" sheetId="1" r:id="rId1"/>
  </sheets>
  <definedNames>
    <definedName name="_xlnm._FilterDatabase" localSheetId="0" hidden="1">'central 08.04.2021'!$A$4:$G$192</definedName>
    <definedName name="_xlnm.Print_Titles" localSheetId="0">'central 08.04.2021'!$2:$4</definedName>
  </definedNames>
  <calcPr fullCalcOnLoad="1"/>
</workbook>
</file>

<file path=xl/sharedStrings.xml><?xml version="1.0" encoding="utf-8"?>
<sst xmlns="http://schemas.openxmlformats.org/spreadsheetml/2006/main" count="389" uniqueCount="252">
  <si>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</si>
  <si>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</si>
  <si>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</si>
  <si>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</si>
  <si>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</si>
  <si>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</si>
  <si>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</si>
  <si>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</si>
  <si>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</si>
  <si>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</si>
  <si>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</si>
  <si>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</si>
  <si>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</si>
  <si>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</si>
  <si>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</si>
  <si>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</si>
  <si>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</si>
  <si>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 xml:space="preserve">Expertiză imobil str. Mihai Viteazu nr. 29 </t>
  </si>
  <si>
    <t>51.A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</si>
  <si>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</si>
  <si>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</si>
  <si>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</si>
  <si>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</si>
  <si>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</si>
  <si>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</si>
  <si>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</si>
  <si>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 xml:space="preserve">Switch 12/24 porturi 10/100/1000 </t>
  </si>
  <si>
    <t>60.C</t>
  </si>
  <si>
    <t>Total cap.67</t>
  </si>
  <si>
    <t>67.C</t>
  </si>
  <si>
    <t>Elevator pneumatic</t>
  </si>
  <si>
    <t>Live tracking pentru Software Elit V3</t>
  </si>
  <si>
    <t>Camera Photo Finish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</si>
  <si>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</si>
  <si>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</si>
  <si>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</si>
  <si>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</si>
  <si>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</si>
  <si>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</si>
  <si>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</si>
  <si>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</si>
  <si>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</si>
  <si>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</si>
  <si>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</si>
  <si>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</si>
  <si>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</si>
  <si>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</si>
  <si>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</si>
  <si>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</si>
  <si>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</si>
  <si>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</si>
  <si>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</si>
  <si>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7.1</t>
  </si>
  <si>
    <t>Tractoare cu cositoare</t>
  </si>
  <si>
    <t>7.2</t>
  </si>
  <si>
    <t>Perne pneumatice utilitară</t>
  </si>
  <si>
    <t>7.3</t>
  </si>
  <si>
    <t>Bătător stâlp</t>
  </si>
  <si>
    <t>7.4</t>
  </si>
  <si>
    <t>Miniexcavator</t>
  </si>
  <si>
    <t>7.5</t>
  </si>
  <si>
    <t>Autoutilitară 4x4</t>
  </si>
  <si>
    <t>7.6</t>
  </si>
  <si>
    <t>Cupă buldoexcavator</t>
  </si>
  <si>
    <t>7.7</t>
  </si>
  <si>
    <t xml:space="preserve">Remorcă cu macara hidraulică </t>
  </si>
  <si>
    <t>7.8</t>
  </si>
  <si>
    <t>Dispozitiv de rotire cupă</t>
  </si>
  <si>
    <t>7.9</t>
  </si>
  <si>
    <t>Remorcă</t>
  </si>
  <si>
    <t>7.10</t>
  </si>
  <si>
    <t>Debitor metal</t>
  </si>
  <si>
    <t>7.11</t>
  </si>
  <si>
    <t>Rampă aluminiu</t>
  </si>
  <si>
    <t>7.12</t>
  </si>
  <si>
    <t>Aplicație personalizată pentru gestiune</t>
  </si>
  <si>
    <t>Investiţii conform program de drumuri</t>
  </si>
  <si>
    <t>Direcția Județeană de Evidență a persoanelor</t>
  </si>
  <si>
    <t>Autoturism 2+5 locuri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</si>
  <si>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</si>
  <si>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</si>
  <si>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</si>
  <si>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</si>
  <si>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</si>
  <si>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</si>
  <si>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</si>
  <si>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</si>
  <si>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</si>
  <si>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</si>
  <si>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</si>
  <si>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</si>
  <si>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</si>
  <si>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</si>
  <si>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</si>
  <si>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</si>
  <si>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</si>
  <si>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</si>
  <si>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</si>
  <si>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tehnic reparații capitale și extindere clădire cu doua niveluri pentru activități medicale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</si>
  <si>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</si>
  <si>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</si>
  <si>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</si>
  <si>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</si>
  <si>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</si>
  <si>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</si>
  <si>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</si>
  <si>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</si>
  <si>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</si>
  <si>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</si>
  <si>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</si>
  <si>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</si>
  <si>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</si>
  <si>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</si>
  <si>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</si>
  <si>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Noptieră - 44 buc</t>
  </si>
  <si>
    <t>Brancard pacient - 2 buc</t>
  </si>
  <si>
    <t>Masă tratament inox - 20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</si>
  <si>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</si>
  <si>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</si>
  <si>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</si>
  <si>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</si>
  <si>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</si>
  <si>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</si>
  <si>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</si>
  <si>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</si>
  <si>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</si>
  <si>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</si>
  <si>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</si>
  <si>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</si>
  <si>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</si>
  <si>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</si>
  <si>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</si>
  <si>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</si>
  <si>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 xml:space="preserve"> Rezervor stocare apa potabila</t>
  </si>
  <si>
    <t>Inlocuire retea apa rece /apa calda Sectia Pediatrie</t>
  </si>
  <si>
    <t>Reabilitare si modernizare subsol pavilion central</t>
  </si>
  <si>
    <t>Retea interna fibra optica</t>
  </si>
  <si>
    <t>Inlocuire centrale termice Pavilion Neuro-Pshiatrie</t>
  </si>
  <si>
    <t xml:space="preserve"> Turn Laparoscop</t>
  </si>
  <si>
    <t>Expertiză proiect cu execuție amplasare lift pavilion neuropsihiatrie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</si>
  <si>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</si>
  <si>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</si>
  <si>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</si>
  <si>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</si>
  <si>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</si>
  <si>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</si>
  <si>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Instalație alimentare apă clădire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</si>
  <si>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</si>
  <si>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</si>
  <si>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</si>
  <si>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</si>
  <si>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Realizare SF pentru construcția clădirii de protecție deasupra clădirii comandamentului din parcul arheologic de la Călugăreni</t>
  </si>
  <si>
    <t>Proiectare și execuție sistem de supraveghere și securitate la pavilioanele Time Box și imobilele de la Călugăreni nr.  4 și nr. 5</t>
  </si>
  <si>
    <t>Administraţia Palatului Culturii</t>
  </si>
  <si>
    <t>SF Supraetajare și modernizare vestiare Sala Mare+Filarmonică+CT</t>
  </si>
  <si>
    <t>Refacere instalaţie electrică Palat etapa I</t>
  </si>
  <si>
    <t>Înlocuire conductă alimentare apă rece Palatul Culturii( subsol) etapa II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</si>
  <si>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</si>
  <si>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</si>
  <si>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</si>
  <si>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</si>
  <si>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</si>
  <si>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</si>
  <si>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</si>
  <si>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</si>
  <si>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</si>
  <si>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</si>
  <si>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</si>
  <si>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</si>
  <si>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</si>
  <si>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</si>
  <si>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</si>
  <si>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</si>
  <si>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</si>
  <si>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</si>
  <si>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</si>
  <si>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</si>
  <si>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</si>
  <si>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</si>
  <si>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</si>
  <si>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</si>
  <si>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</si>
  <si>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</si>
  <si>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</si>
  <si>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Extindere si mansardare casa de locuit ,reabilitare,amenajari interioare, construire imprejmuire la CTF Tarnaveni, str Plevnei nr 3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</si>
  <si>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</si>
  <si>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</si>
  <si>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</si>
  <si>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</si>
  <si>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</si>
  <si>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</si>
  <si>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</si>
  <si>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CRRN LUDUS</t>
  </si>
  <si>
    <t>Modificarea instalației de alimentare cu energie electrică (racordarea generatorului pentru alimentarea tuturor consumatorilor de la CRRN Luduș)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</si>
  <si>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</si>
  <si>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</si>
  <si>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</si>
  <si>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</si>
  <si>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</si>
  <si>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</si>
  <si>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Rampă acces persoane cu dizabilități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</si>
  <si>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</si>
  <si>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</si>
  <si>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</si>
  <si>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</si>
  <si>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</si>
  <si>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Sistem pompare apa de sub pardoseală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</si>
  <si>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</si>
  <si>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</si>
  <si>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</si>
  <si>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</si>
  <si>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</si>
  <si>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</si>
  <si>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</si>
  <si>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</si>
  <si>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</si>
  <si>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</si>
  <si>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</si>
  <si>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</si>
  <si>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</si>
  <si>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Hotă profesională CITO</t>
  </si>
  <si>
    <t>Aparat aer condiționat portabil</t>
  </si>
  <si>
    <t>CRRN BRANCOVENESTI</t>
  </si>
  <si>
    <t>Mașină de cplcat rufe-calandru</t>
  </si>
  <si>
    <t>Boiler apă caldă 1000 l cu montaj 2 buc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</si>
  <si>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</si>
  <si>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</si>
  <si>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</si>
  <si>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</si>
  <si>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</si>
  <si>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</si>
  <si>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</si>
  <si>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</si>
  <si>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</si>
  <si>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</si>
  <si>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PT și execuție reparație gard perimetral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</si>
  <si>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</si>
  <si>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</si>
  <si>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</si>
  <si>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</si>
  <si>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</si>
  <si>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</si>
  <si>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</si>
  <si>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</si>
  <si>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</si>
  <si>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</si>
  <si>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</si>
  <si>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</si>
  <si>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</si>
  <si>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</si>
  <si>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</si>
  <si>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Automat de plată și soft plată tel mobil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</si>
</sst>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164" fontId="3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right"/>
    </xf>
    <xf numFmtId="0" fontId="52" fillId="34" borderId="10" xfId="0" applyFont="1" applyFill="1" applyBorder="1" applyAlignment="1">
      <alignment wrapText="1"/>
    </xf>
    <xf numFmtId="49" fontId="50" fillId="34" borderId="10" xfId="50" applyNumberFormat="1" applyFont="1" applyFill="1" applyBorder="1" applyAlignment="1">
      <alignment vertical="center" wrapText="1"/>
      <protection/>
    </xf>
    <xf numFmtId="0" fontId="52" fillId="34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right" wrapText="1"/>
    </xf>
    <xf numFmtId="3" fontId="52" fillId="34" borderId="10" xfId="0" applyNumberFormat="1" applyFont="1" applyFill="1" applyBorder="1" applyAlignment="1">
      <alignment horizontal="right"/>
    </xf>
    <xf numFmtId="0" fontId="50" fillId="0" borderId="10" xfId="0" applyFont="1" applyBorder="1" applyAlignment="1">
      <alignment wrapText="1"/>
    </xf>
    <xf numFmtId="2" fontId="50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right" wrapText="1"/>
    </xf>
    <xf numFmtId="3" fontId="50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horizontal="right"/>
    </xf>
    <xf numFmtId="0" fontId="49" fillId="0" borderId="11" xfId="0" applyFont="1" applyBorder="1" applyAlignment="1">
      <alignment horizontal="left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3" fontId="49" fillId="0" borderId="12" xfId="0" applyNumberFormat="1" applyFont="1" applyBorder="1" applyAlignment="1">
      <alignment horizontal="right"/>
    </xf>
    <xf numFmtId="0" fontId="49" fillId="35" borderId="10" xfId="0" applyFont="1" applyFill="1" applyBorder="1" applyAlignment="1">
      <alignment horizontal="left" vertical="center" wrapText="1"/>
    </xf>
    <xf numFmtId="49" fontId="49" fillId="35" borderId="10" xfId="50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3" xfId="0" applyFont="1" applyBorder="1" applyAlignment="1">
      <alignment wrapText="1"/>
    </xf>
    <xf numFmtId="0" fontId="49" fillId="0" borderId="13" xfId="0" applyFont="1" applyBorder="1" applyAlignment="1">
      <alignment horizontal="center" wrapText="1"/>
    </xf>
    <xf numFmtId="3" fontId="49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0" fontId="49" fillId="0" borderId="13" xfId="0" applyFont="1" applyBorder="1" applyAlignment="1">
      <alignment/>
    </xf>
    <xf numFmtId="3" fontId="49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49" fillId="0" borderId="13" xfId="0" applyNumberFormat="1" applyFont="1" applyFill="1" applyBorder="1" applyAlignment="1">
      <alignment horizontal="left" vertical="center" wrapText="1"/>
    </xf>
    <xf numFmtId="3" fontId="50" fillId="0" borderId="12" xfId="0" applyNumberFormat="1" applyFont="1" applyBorder="1" applyAlignment="1">
      <alignment horizontal="right"/>
    </xf>
    <xf numFmtId="0" fontId="49" fillId="0" borderId="0" xfId="0" applyFont="1" applyAlignment="1">
      <alignment/>
    </xf>
    <xf numFmtId="2" fontId="49" fillId="0" borderId="1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Alignment="1">
      <alignment/>
    </xf>
    <xf numFmtId="2" fontId="49" fillId="0" borderId="1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49" fillId="35" borderId="10" xfId="0" applyFont="1" applyFill="1" applyBorder="1" applyAlignment="1">
      <alignment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3" fontId="50" fillId="35" borderId="10" xfId="0" applyNumberFormat="1" applyFont="1" applyFill="1" applyBorder="1" applyAlignment="1">
      <alignment horizontal="right"/>
    </xf>
    <xf numFmtId="49" fontId="49" fillId="35" borderId="10" xfId="0" applyNumberFormat="1" applyFont="1" applyFill="1" applyBorder="1" applyAlignment="1">
      <alignment horizontal="right" wrapText="1"/>
    </xf>
    <xf numFmtId="2" fontId="4" fillId="36" borderId="10" xfId="48" applyNumberFormat="1" applyFont="1" applyFill="1" applyBorder="1" applyAlignment="1">
      <alignment horizontal="left" vertical="center" wrapText="1"/>
      <protection/>
    </xf>
    <xf numFmtId="3" fontId="49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0" fillId="35" borderId="10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50" fillId="0" borderId="0" xfId="0" applyFont="1" applyAlignment="1">
      <alignment/>
    </xf>
    <xf numFmtId="49" fontId="50" fillId="34" borderId="10" xfId="50" applyNumberFormat="1" applyFont="1" applyFill="1" applyBorder="1" applyAlignment="1">
      <alignment wrapText="1"/>
      <protection/>
    </xf>
    <xf numFmtId="3" fontId="50" fillId="34" borderId="10" xfId="50" applyNumberFormat="1" applyFont="1" applyFill="1" applyBorder="1" applyAlignment="1">
      <alignment wrapText="1"/>
      <protection/>
    </xf>
    <xf numFmtId="49" fontId="49" fillId="35" borderId="10" xfId="50" applyNumberFormat="1" applyFont="1" applyFill="1" applyBorder="1" applyAlignment="1">
      <alignment horizontal="center" wrapText="1"/>
      <protection/>
    </xf>
    <xf numFmtId="49" fontId="3" fillId="35" borderId="10" xfId="50" applyNumberFormat="1" applyFont="1" applyFill="1" applyBorder="1" applyAlignment="1">
      <alignment horizontal="right" wrapText="1"/>
      <protection/>
    </xf>
    <xf numFmtId="0" fontId="49" fillId="0" borderId="11" xfId="0" applyFont="1" applyBorder="1" applyAlignment="1">
      <alignment/>
    </xf>
    <xf numFmtId="49" fontId="3" fillId="35" borderId="10" xfId="50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49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0" fontId="53" fillId="37" borderId="10" xfId="0" applyFont="1" applyFill="1" applyBorder="1" applyAlignment="1">
      <alignment horizontal="right" wrapText="1"/>
    </xf>
    <xf numFmtId="0" fontId="50" fillId="37" borderId="10" xfId="0" applyFont="1" applyFill="1" applyBorder="1" applyAlignment="1">
      <alignment wrapText="1"/>
    </xf>
    <xf numFmtId="0" fontId="53" fillId="37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right" wrapText="1"/>
    </xf>
    <xf numFmtId="3" fontId="53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49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 wrapText="1"/>
    </xf>
    <xf numFmtId="0" fontId="53" fillId="33" borderId="10" xfId="0" applyFont="1" applyFill="1" applyBorder="1" applyAlignment="1">
      <alignment horizontal="right" wrapText="1"/>
    </xf>
    <xf numFmtId="0" fontId="50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55" fillId="35" borderId="10" xfId="0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49" fillId="35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3" fillId="35" borderId="10" xfId="0" applyNumberFormat="1" applyFont="1" applyFill="1" applyBorder="1" applyAlignment="1">
      <alignment horizontal="right" wrapText="1"/>
    </xf>
    <xf numFmtId="3" fontId="50" fillId="35" borderId="10" xfId="0" applyNumberFormat="1" applyFont="1" applyFill="1" applyBorder="1" applyAlignment="1">
      <alignment horizontal="right" wrapText="1"/>
    </xf>
    <xf numFmtId="0" fontId="49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center"/>
    </xf>
    <xf numFmtId="0" fontId="50" fillId="35" borderId="12" xfId="0" applyFont="1" applyFill="1" applyBorder="1" applyAlignment="1">
      <alignment horizontal="right"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49" fontId="3" fillId="33" borderId="10" xfId="50" applyNumberFormat="1" applyFont="1" applyFill="1" applyBorder="1" applyAlignment="1">
      <alignment horizontal="right" wrapText="1"/>
      <protection/>
    </xf>
    <xf numFmtId="0" fontId="53" fillId="33" borderId="10" xfId="0" applyFont="1" applyFill="1" applyBorder="1" applyAlignment="1">
      <alignment wrapText="1"/>
    </xf>
    <xf numFmtId="49" fontId="53" fillId="33" borderId="10" xfId="50" applyNumberFormat="1" applyFont="1" applyFill="1" applyBorder="1" applyAlignment="1">
      <alignment horizontal="center" wrapText="1"/>
      <protection/>
    </xf>
    <xf numFmtId="0" fontId="49" fillId="35" borderId="0" xfId="0" applyFont="1" applyFill="1" applyAlignment="1">
      <alignment/>
    </xf>
    <xf numFmtId="49" fontId="3" fillId="35" borderId="10" xfId="50" applyNumberFormat="1" applyFont="1" applyFill="1" applyBorder="1" applyAlignment="1">
      <alignment horizontal="left" wrapText="1"/>
      <protection/>
    </xf>
    <xf numFmtId="0" fontId="53" fillId="35" borderId="10" xfId="0" applyFont="1" applyFill="1" applyBorder="1" applyAlignment="1">
      <alignment wrapText="1"/>
    </xf>
    <xf numFmtId="3" fontId="54" fillId="35" borderId="10" xfId="0" applyNumberFormat="1" applyFont="1" applyFill="1" applyBorder="1" applyAlignment="1">
      <alignment horizontal="right"/>
    </xf>
    <xf numFmtId="3" fontId="53" fillId="35" borderId="10" xfId="0" applyNumberFormat="1" applyFont="1" applyFill="1" applyBorder="1" applyAlignment="1">
      <alignment horizontal="right"/>
    </xf>
    <xf numFmtId="3" fontId="53" fillId="33" borderId="10" xfId="0" applyNumberFormat="1" applyFont="1" applyFill="1" applyBorder="1" applyAlignment="1">
      <alignment wrapText="1"/>
    </xf>
    <xf numFmtId="3" fontId="54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/>
    </xf>
    <xf numFmtId="49" fontId="52" fillId="34" borderId="10" xfId="50" applyNumberFormat="1" applyFont="1" applyFill="1" applyBorder="1" applyAlignment="1">
      <alignment horizontal="right" wrapText="1"/>
      <protection/>
    </xf>
    <xf numFmtId="3" fontId="52" fillId="34" borderId="10" xfId="0" applyNumberFormat="1" applyFont="1" applyFill="1" applyBorder="1" applyAlignment="1">
      <alignment wrapText="1"/>
    </xf>
    <xf numFmtId="3" fontId="52" fillId="34" borderId="10" xfId="0" applyNumberFormat="1" applyFont="1" applyFill="1" applyBorder="1" applyAlignment="1">
      <alignment/>
    </xf>
    <xf numFmtId="0" fontId="50" fillId="38" borderId="10" xfId="0" applyFont="1" applyFill="1" applyBorder="1" applyAlignment="1">
      <alignment horizontal="left" wrapText="1"/>
    </xf>
    <xf numFmtId="3" fontId="50" fillId="38" borderId="10" xfId="0" applyNumberFormat="1" applyFont="1" applyFill="1" applyBorder="1" applyAlignment="1">
      <alignment horizontal="right" wrapText="1"/>
    </xf>
    <xf numFmtId="3" fontId="49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0" fillId="39" borderId="10" xfId="0" applyFont="1" applyFill="1" applyBorder="1" applyAlignment="1">
      <alignment horizontal="left" wrapText="1"/>
    </xf>
    <xf numFmtId="3" fontId="50" fillId="39" borderId="10" xfId="0" applyNumberFormat="1" applyFont="1" applyFill="1" applyBorder="1" applyAlignment="1">
      <alignment horizontal="right" wrapText="1"/>
    </xf>
    <xf numFmtId="0" fontId="49" fillId="35" borderId="10" xfId="0" applyFont="1" applyFill="1" applyBorder="1" applyAlignment="1">
      <alignment horizontal="left" wrapText="1"/>
    </xf>
    <xf numFmtId="0" fontId="50" fillId="39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50" fillId="39" borderId="10" xfId="0" applyFont="1" applyFill="1" applyBorder="1" applyAlignment="1">
      <alignment horizontal="left" vertical="distributed" wrapText="1"/>
    </xf>
    <xf numFmtId="0" fontId="49" fillId="0" borderId="10" xfId="0" applyFont="1" applyBorder="1" applyAlignment="1">
      <alignment horizontal="left" vertical="distributed" wrapText="1"/>
    </xf>
    <xf numFmtId="0" fontId="49" fillId="0" borderId="10" xfId="0" applyFont="1" applyBorder="1" applyAlignment="1">
      <alignment horizontal="left"/>
    </xf>
    <xf numFmtId="0" fontId="50" fillId="39" borderId="11" xfId="0" applyFont="1" applyFill="1" applyBorder="1" applyAlignment="1">
      <alignment horizontal="left"/>
    </xf>
    <xf numFmtId="0" fontId="49" fillId="0" borderId="11" xfId="0" applyFont="1" applyBorder="1" applyAlignment="1">
      <alignment horizontal="left" wrapText="1"/>
    </xf>
    <xf numFmtId="0" fontId="50" fillId="39" borderId="11" xfId="0" applyFont="1" applyFill="1" applyBorder="1" applyAlignment="1">
      <alignment horizontal="left" wrapText="1"/>
    </xf>
    <xf numFmtId="0" fontId="56" fillId="39" borderId="11" xfId="0" applyFont="1" applyFill="1" applyBorder="1" applyAlignment="1">
      <alignment horizontal="left" wrapText="1"/>
    </xf>
    <xf numFmtId="3" fontId="56" fillId="39" borderId="11" xfId="0" applyNumberFormat="1" applyFont="1" applyFill="1" applyBorder="1" applyAlignment="1">
      <alignment horizontal="right" wrapText="1"/>
    </xf>
    <xf numFmtId="0" fontId="49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49" fillId="35" borderId="10" xfId="0" applyFont="1" applyFill="1" applyBorder="1" applyAlignment="1">
      <alignment horizontal="left"/>
    </xf>
    <xf numFmtId="0" fontId="57" fillId="35" borderId="10" xfId="0" applyFont="1" applyFill="1" applyBorder="1" applyAlignment="1">
      <alignment horizontal="left" vertical="top" wrapText="1"/>
    </xf>
    <xf numFmtId="3" fontId="58" fillId="0" borderId="10" xfId="0" applyNumberFormat="1" applyFont="1" applyBorder="1" applyAlignment="1">
      <alignment horizontal="right"/>
    </xf>
    <xf numFmtId="0" fontId="57" fillId="0" borderId="0" xfId="0" applyFont="1" applyAlignment="1">
      <alignment/>
    </xf>
    <xf numFmtId="3" fontId="52" fillId="34" borderId="13" xfId="0" applyNumberFormat="1" applyFont="1" applyFill="1" applyBorder="1" applyAlignment="1">
      <alignment horizontal="center"/>
    </xf>
    <xf numFmtId="3" fontId="52" fillId="34" borderId="13" xfId="0" applyNumberFormat="1" applyFont="1" applyFill="1" applyBorder="1" applyAlignment="1">
      <alignment/>
    </xf>
    <xf numFmtId="3" fontId="49" fillId="35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 3" xfId="48"/>
    <cellStyle name="Normal_F 134" xfId="49"/>
    <cellStyle name="Normal_Foaie1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17"/>
  <sheetViews>
    <sheetView tabSelected="1" view="pageLayout" workbookViewId="0" topLeftCell="A192">
      <selection activeCell="B222" sqref="B222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7109375" style="45" customWidth="1"/>
    <col min="6" max="6" width="15.28125" style="45" customWidth="1"/>
    <col min="7" max="7" width="10.140625" style="45" customWidth="1"/>
    <col min="8" max="8" width="10.140625" style="4" bestFit="1" customWidth="1"/>
    <col min="9" max="16384" width="9.140625" style="4" customWidth="1"/>
  </cols>
  <sheetData>
    <row r="1" spans="5:7" ht="12.75">
      <c r="E1" s="2"/>
      <c r="F1" s="2"/>
      <c r="G1" s="3"/>
    </row>
    <row r="2" spans="1:7" ht="12.75" customHeight="1">
      <c r="A2" s="151" t="s">
        <v>0</v>
      </c>
      <c r="B2" s="152" t="s">
        <v>1</v>
      </c>
      <c r="C2" s="151" t="s">
        <v>2</v>
      </c>
      <c r="D2" s="151" t="s">
        <v>3</v>
      </c>
      <c r="E2" s="151" t="s">
        <v>4</v>
      </c>
      <c r="F2" s="151" t="s">
        <v>5</v>
      </c>
      <c r="G2" s="151"/>
    </row>
    <row r="3" spans="1:7" ht="40.5" customHeight="1">
      <c r="A3" s="151"/>
      <c r="B3" s="152"/>
      <c r="C3" s="153"/>
      <c r="D3" s="153"/>
      <c r="E3" s="151"/>
      <c r="F3" s="5" t="s">
        <v>6</v>
      </c>
      <c r="G3" s="6" t="s">
        <v>7</v>
      </c>
    </row>
    <row r="4" spans="1:7" ht="12.75">
      <c r="A4" s="7">
        <v>0</v>
      </c>
      <c r="B4" s="8">
        <v>1</v>
      </c>
      <c r="C4" s="7">
        <v>2</v>
      </c>
      <c r="D4" s="7">
        <v>3</v>
      </c>
      <c r="E4" s="7" t="s">
        <v>8</v>
      </c>
      <c r="F4" s="9">
        <v>4</v>
      </c>
      <c r="G4" s="9">
        <v>5</v>
      </c>
    </row>
    <row r="5" spans="1:7" ht="12.75">
      <c r="A5" s="10"/>
      <c r="B5" s="11" t="s">
        <v>9</v>
      </c>
      <c r="C5" s="12"/>
      <c r="D5" s="10"/>
      <c r="E5" s="13">
        <f>E6+E63+E112+E151+E192+E57+E54+E59</f>
        <v>77394000</v>
      </c>
      <c r="F5" s="13">
        <f>F6+F63+F112+F151+F192+F57+F54+F59</f>
        <v>74626000</v>
      </c>
      <c r="G5" s="13">
        <f>G6+G63+G112+G151+G192+G57</f>
        <v>2768000</v>
      </c>
    </row>
    <row r="6" spans="1:7" ht="12.75">
      <c r="A6" s="14"/>
      <c r="B6" s="15" t="s">
        <v>10</v>
      </c>
      <c r="C6" s="16"/>
      <c r="D6" s="17"/>
      <c r="E6" s="18">
        <f>E21+E32+E19+E7</f>
        <v>52060000</v>
      </c>
      <c r="F6" s="18">
        <f>F21+F32+F19+F7</f>
        <v>52060000</v>
      </c>
      <c r="G6" s="18">
        <f>G21+G32+G19+G7</f>
        <v>0</v>
      </c>
    </row>
    <row r="7" spans="1:7" s="23" customFormat="1" ht="12.75">
      <c r="A7" s="19"/>
      <c r="B7" s="20" t="s">
        <v>11</v>
      </c>
      <c r="C7" s="8"/>
      <c r="D7" s="21"/>
      <c r="E7" s="22">
        <f>SUM(E8:E18)</f>
        <v>733000</v>
      </c>
      <c r="F7" s="22">
        <f>SUM(F8:F18)</f>
        <v>733000</v>
      </c>
      <c r="G7" s="22">
        <f>SUM(G8:G18)</f>
        <v>0</v>
      </c>
    </row>
    <row r="8" spans="1:7" ht="12.75">
      <c r="A8" s="24">
        <v>1</v>
      </c>
      <c r="B8" s="24" t="s">
        <v>12</v>
      </c>
      <c r="C8" s="25" t="s">
        <v>13</v>
      </c>
      <c r="D8" s="25" t="s">
        <v>13</v>
      </c>
      <c r="E8" s="26">
        <f aca="true" t="shared" si="0" ref="E8:E18">F8+G8</f>
        <v>112000</v>
      </c>
      <c r="F8" s="26">
        <v>112000</v>
      </c>
      <c r="G8" s="27"/>
    </row>
    <row r="9" spans="1:7" ht="25.5">
      <c r="A9" s="24">
        <v>2</v>
      </c>
      <c r="B9" s="28" t="s">
        <v>14</v>
      </c>
      <c r="C9" s="25" t="s">
        <v>13</v>
      </c>
      <c r="D9" s="29"/>
      <c r="E9" s="26">
        <f t="shared" si="0"/>
        <v>70000</v>
      </c>
      <c r="F9" s="26">
        <v>70000</v>
      </c>
      <c r="G9" s="27"/>
    </row>
    <row r="10" spans="1:7" ht="38.25">
      <c r="A10" s="24">
        <v>3</v>
      </c>
      <c r="B10" s="30" t="s">
        <v>15</v>
      </c>
      <c r="C10" s="25" t="s">
        <v>13</v>
      </c>
      <c r="D10" s="29"/>
      <c r="E10" s="26">
        <f t="shared" si="0"/>
        <v>21000</v>
      </c>
      <c r="F10" s="31">
        <v>21000</v>
      </c>
      <c r="G10" s="27"/>
    </row>
    <row r="11" spans="1:7" ht="38.25">
      <c r="A11" s="24">
        <v>4</v>
      </c>
      <c r="B11" s="32" t="s">
        <v>16</v>
      </c>
      <c r="C11" s="25" t="s">
        <v>13</v>
      </c>
      <c r="D11" s="24"/>
      <c r="E11" s="26">
        <f t="shared" si="0"/>
        <v>145000</v>
      </c>
      <c r="F11" s="31">
        <v>145000</v>
      </c>
      <c r="G11" s="27"/>
    </row>
    <row r="12" spans="1:7" ht="12.75">
      <c r="A12" s="24">
        <v>5</v>
      </c>
      <c r="B12" s="33" t="s">
        <v>17</v>
      </c>
      <c r="C12" s="25" t="s">
        <v>18</v>
      </c>
      <c r="D12" s="24"/>
      <c r="E12" s="26">
        <f t="shared" si="0"/>
        <v>100000</v>
      </c>
      <c r="F12" s="31">
        <v>100000</v>
      </c>
      <c r="G12" s="27"/>
    </row>
    <row r="13" spans="1:7" ht="12.75">
      <c r="A13" s="24">
        <v>6</v>
      </c>
      <c r="B13" s="24" t="s">
        <v>19</v>
      </c>
      <c r="C13" s="25" t="s">
        <v>13</v>
      </c>
      <c r="E13" s="26">
        <f t="shared" si="0"/>
        <v>22000</v>
      </c>
      <c r="F13" s="34">
        <v>22000</v>
      </c>
      <c r="G13" s="35"/>
    </row>
    <row r="14" spans="1:7" ht="12.75">
      <c r="A14" s="24">
        <v>7</v>
      </c>
      <c r="B14" s="36" t="s">
        <v>20</v>
      </c>
      <c r="C14" s="37" t="s">
        <v>13</v>
      </c>
      <c r="E14" s="38">
        <f t="shared" si="0"/>
        <v>41000</v>
      </c>
      <c r="F14" s="39">
        <v>41000</v>
      </c>
      <c r="G14" s="40"/>
    </row>
    <row r="15" spans="1:7" ht="12.75">
      <c r="A15" s="24">
        <v>8</v>
      </c>
      <c r="B15" s="30" t="s">
        <v>21</v>
      </c>
      <c r="C15" s="25" t="s">
        <v>13</v>
      </c>
      <c r="D15" s="24"/>
      <c r="E15" s="41">
        <f t="shared" si="0"/>
        <v>15000</v>
      </c>
      <c r="F15" s="42">
        <v>15000</v>
      </c>
      <c r="G15" s="41"/>
    </row>
    <row r="16" spans="1:7" ht="12.75">
      <c r="A16" s="24">
        <v>9</v>
      </c>
      <c r="B16" s="24" t="s">
        <v>22</v>
      </c>
      <c r="C16" s="25" t="s">
        <v>13</v>
      </c>
      <c r="D16" s="24"/>
      <c r="E16" s="41">
        <f t="shared" si="0"/>
        <v>190000</v>
      </c>
      <c r="F16" s="42">
        <v>190000</v>
      </c>
      <c r="G16" s="41"/>
    </row>
    <row r="17" spans="1:7" ht="12.75">
      <c r="A17" s="24">
        <v>10</v>
      </c>
      <c r="B17" s="24" t="s">
        <v>23</v>
      </c>
      <c r="C17" s="25" t="s">
        <v>13</v>
      </c>
      <c r="D17" s="24"/>
      <c r="E17" s="41">
        <f t="shared" si="0"/>
        <v>12000</v>
      </c>
      <c r="F17" s="34">
        <v>12000</v>
      </c>
      <c r="G17" s="41"/>
    </row>
    <row r="18" spans="1:7" ht="12.75">
      <c r="A18" s="24">
        <v>11</v>
      </c>
      <c r="B18" s="43" t="s">
        <v>24</v>
      </c>
      <c r="C18" s="25" t="s">
        <v>13</v>
      </c>
      <c r="D18" s="24"/>
      <c r="E18" s="41">
        <f t="shared" si="0"/>
        <v>5000</v>
      </c>
      <c r="F18" s="34">
        <v>5000</v>
      </c>
      <c r="G18" s="41"/>
    </row>
    <row r="19" spans="1:7" s="23" customFormat="1" ht="12.75">
      <c r="A19" s="24"/>
      <c r="B19" s="20" t="s">
        <v>25</v>
      </c>
      <c r="C19" s="25"/>
      <c r="D19" s="24"/>
      <c r="E19" s="27">
        <f>SUM(E20:E20)</f>
        <v>8000</v>
      </c>
      <c r="F19" s="44">
        <f>SUM(F20:F20)</f>
        <v>8000</v>
      </c>
      <c r="G19" s="27">
        <f>SUM(G20:G20)</f>
        <v>0</v>
      </c>
    </row>
    <row r="20" spans="1:7" s="23" customFormat="1" ht="12.75">
      <c r="A20" s="24">
        <v>1</v>
      </c>
      <c r="B20" s="30" t="s">
        <v>26</v>
      </c>
      <c r="C20" s="25" t="s">
        <v>27</v>
      </c>
      <c r="D20" s="24"/>
      <c r="E20" s="26">
        <f>F20+G20</f>
        <v>8000</v>
      </c>
      <c r="F20" s="31">
        <v>8000</v>
      </c>
      <c r="G20" s="26"/>
    </row>
    <row r="21" spans="1:7" s="23" customFormat="1" ht="12.75">
      <c r="A21" s="19"/>
      <c r="B21" s="20" t="s">
        <v>28</v>
      </c>
      <c r="C21" s="25" t="s">
        <v>29</v>
      </c>
      <c r="D21" s="19"/>
      <c r="E21" s="27">
        <f>SUM(E22:E31)</f>
        <v>777000</v>
      </c>
      <c r="F21" s="27">
        <f>SUM(F22:F31)</f>
        <v>777000</v>
      </c>
      <c r="G21" s="27">
        <f>SUM(G22:G31)</f>
        <v>0</v>
      </c>
    </row>
    <row r="22" spans="1:7" s="45" customFormat="1" ht="12.75">
      <c r="A22" s="24">
        <v>1</v>
      </c>
      <c r="B22" s="30" t="s">
        <v>30</v>
      </c>
      <c r="C22" s="25" t="s">
        <v>29</v>
      </c>
      <c r="D22" s="24"/>
      <c r="E22" s="26">
        <f aca="true" t="shared" si="1" ref="E22:E31">F22+G22</f>
        <v>10000</v>
      </c>
      <c r="F22" s="31">
        <v>10000</v>
      </c>
      <c r="G22" s="26"/>
    </row>
    <row r="23" spans="1:7" s="45" customFormat="1" ht="12.75">
      <c r="A23" s="24">
        <v>2</v>
      </c>
      <c r="B23" s="46" t="s">
        <v>31</v>
      </c>
      <c r="C23" s="25" t="s">
        <v>29</v>
      </c>
      <c r="D23" s="24"/>
      <c r="E23" s="26">
        <f t="shared" si="1"/>
        <v>5000</v>
      </c>
      <c r="F23" s="31">
        <v>5000</v>
      </c>
      <c r="G23" s="26"/>
    </row>
    <row r="24" spans="1:7" s="45" customFormat="1" ht="12.75">
      <c r="A24" s="24">
        <v>3</v>
      </c>
      <c r="B24" s="46" t="s">
        <v>32</v>
      </c>
      <c r="C24" s="25" t="s">
        <v>29</v>
      </c>
      <c r="D24" s="24"/>
      <c r="E24" s="26">
        <f t="shared" si="1"/>
        <v>3000</v>
      </c>
      <c r="F24" s="31">
        <v>3000</v>
      </c>
      <c r="G24" s="26"/>
    </row>
    <row r="25" spans="1:7" s="45" customFormat="1" ht="12.75">
      <c r="A25" s="24">
        <v>4</v>
      </c>
      <c r="B25" s="46" t="s">
        <v>33</v>
      </c>
      <c r="C25" s="25" t="s">
        <v>29</v>
      </c>
      <c r="D25" s="24"/>
      <c r="E25" s="26">
        <f t="shared" si="1"/>
        <v>30000</v>
      </c>
      <c r="F25" s="31">
        <v>30000</v>
      </c>
      <c r="G25" s="26"/>
    </row>
    <row r="26" spans="1:7" s="45" customFormat="1" ht="12.75">
      <c r="A26" s="24">
        <v>5</v>
      </c>
      <c r="B26" s="46" t="s">
        <v>34</v>
      </c>
      <c r="C26" s="25" t="s">
        <v>29</v>
      </c>
      <c r="D26" s="24"/>
      <c r="E26" s="26">
        <f t="shared" si="1"/>
        <v>100000</v>
      </c>
      <c r="F26" s="31">
        <v>100000</v>
      </c>
      <c r="G26" s="26"/>
    </row>
    <row r="27" spans="1:7" s="45" customFormat="1" ht="12.75">
      <c r="A27" s="24">
        <v>6</v>
      </c>
      <c r="B27" s="46" t="s">
        <v>35</v>
      </c>
      <c r="C27" s="25" t="s">
        <v>29</v>
      </c>
      <c r="D27" s="24"/>
      <c r="E27" s="26">
        <f t="shared" si="1"/>
        <v>5000</v>
      </c>
      <c r="F27" s="31">
        <v>5000</v>
      </c>
      <c r="G27" s="26"/>
    </row>
    <row r="28" spans="1:7" s="45" customFormat="1" ht="12.75">
      <c r="A28" s="24">
        <v>7</v>
      </c>
      <c r="B28" s="43" t="s">
        <v>36</v>
      </c>
      <c r="C28" s="25" t="s">
        <v>29</v>
      </c>
      <c r="D28" s="24"/>
      <c r="E28" s="26">
        <f t="shared" si="1"/>
        <v>240000</v>
      </c>
      <c r="F28" s="31">
        <v>240000</v>
      </c>
      <c r="G28" s="26"/>
    </row>
    <row r="29" spans="1:7" s="45" customFormat="1" ht="51">
      <c r="A29" s="24">
        <v>8</v>
      </c>
      <c r="B29" s="24" t="s">
        <v>37</v>
      </c>
      <c r="C29" s="25" t="s">
        <v>29</v>
      </c>
      <c r="D29" s="24"/>
      <c r="E29" s="26">
        <f t="shared" si="1"/>
        <v>190000</v>
      </c>
      <c r="F29" s="31">
        <v>190000</v>
      </c>
      <c r="G29" s="26"/>
    </row>
    <row r="30" spans="1:7" s="45" customFormat="1" ht="63.75">
      <c r="A30" s="24">
        <v>9</v>
      </c>
      <c r="B30" s="28" t="s">
        <v>38</v>
      </c>
      <c r="C30" s="25" t="s">
        <v>29</v>
      </c>
      <c r="D30" s="24"/>
      <c r="E30" s="26">
        <f t="shared" si="1"/>
        <v>140000</v>
      </c>
      <c r="F30" s="31">
        <v>140000</v>
      </c>
      <c r="G30" s="26"/>
    </row>
    <row r="31" spans="1:7" s="45" customFormat="1" ht="12.75">
      <c r="A31" s="24">
        <v>10</v>
      </c>
      <c r="B31" s="43" t="s">
        <v>39</v>
      </c>
      <c r="C31" s="25"/>
      <c r="D31" s="24"/>
      <c r="E31" s="26">
        <f t="shared" si="1"/>
        <v>54000</v>
      </c>
      <c r="F31" s="31">
        <v>54000</v>
      </c>
      <c r="G31" s="26"/>
    </row>
    <row r="32" spans="1:8" s="23" customFormat="1" ht="12.75">
      <c r="A32" s="19"/>
      <c r="B32" s="20" t="s">
        <v>40</v>
      </c>
      <c r="C32" s="25" t="s">
        <v>29</v>
      </c>
      <c r="D32" s="19"/>
      <c r="E32" s="27">
        <f>SUM(E33:E40)+E53</f>
        <v>50542000</v>
      </c>
      <c r="F32" s="44">
        <f>SUM(F33:F40)+F53</f>
        <v>50542000</v>
      </c>
      <c r="G32" s="27">
        <f>SUM(G33:G40)+G53</f>
        <v>0</v>
      </c>
      <c r="H32" s="47"/>
    </row>
    <row r="33" spans="1:8" ht="25.5">
      <c r="A33" s="24">
        <v>1</v>
      </c>
      <c r="B33" s="46" t="s">
        <v>41</v>
      </c>
      <c r="C33" s="48" t="s">
        <v>42</v>
      </c>
      <c r="D33" s="46"/>
      <c r="E33" s="26">
        <f aca="true" t="shared" si="2" ref="E33:E39">F33+G33</f>
        <v>80000</v>
      </c>
      <c r="F33" s="26">
        <v>80000</v>
      </c>
      <c r="G33" s="27"/>
      <c r="H33" s="49"/>
    </row>
    <row r="34" spans="1:7" ht="25.5">
      <c r="A34" s="24">
        <v>2</v>
      </c>
      <c r="B34" s="50" t="s">
        <v>43</v>
      </c>
      <c r="C34" s="48" t="s">
        <v>44</v>
      </c>
      <c r="D34" s="46"/>
      <c r="E34" s="26">
        <f t="shared" si="2"/>
        <v>6000000</v>
      </c>
      <c r="F34" s="26">
        <v>6000000</v>
      </c>
      <c r="G34" s="27"/>
    </row>
    <row r="35" spans="1:7" ht="38.25">
      <c r="A35" s="24">
        <v>3</v>
      </c>
      <c r="B35" s="50" t="s">
        <v>45</v>
      </c>
      <c r="C35" s="48"/>
      <c r="D35" s="46"/>
      <c r="E35" s="26">
        <f t="shared" si="2"/>
        <v>4100000</v>
      </c>
      <c r="F35" s="26">
        <v>4100000</v>
      </c>
      <c r="G35" s="27"/>
    </row>
    <row r="36" spans="1:7" ht="25.5">
      <c r="A36" s="24">
        <v>4</v>
      </c>
      <c r="B36" s="46" t="s">
        <v>46</v>
      </c>
      <c r="C36" s="48" t="s">
        <v>42</v>
      </c>
      <c r="D36" s="46"/>
      <c r="E36" s="26">
        <f t="shared" si="2"/>
        <v>80000</v>
      </c>
      <c r="F36" s="26">
        <v>80000</v>
      </c>
      <c r="G36" s="27"/>
    </row>
    <row r="37" spans="1:7" ht="25.5">
      <c r="A37" s="24">
        <v>5</v>
      </c>
      <c r="B37" s="46" t="s">
        <v>47</v>
      </c>
      <c r="C37" s="48" t="s">
        <v>42</v>
      </c>
      <c r="D37" s="46" t="s">
        <v>48</v>
      </c>
      <c r="E37" s="26">
        <f t="shared" si="2"/>
        <v>160000</v>
      </c>
      <c r="F37" s="26">
        <v>160000</v>
      </c>
      <c r="G37" s="27"/>
    </row>
    <row r="38" spans="1:7" ht="25.5">
      <c r="A38" s="24">
        <v>6</v>
      </c>
      <c r="B38" s="51" t="s">
        <v>49</v>
      </c>
      <c r="C38" s="48" t="s">
        <v>42</v>
      </c>
      <c r="D38" s="46"/>
      <c r="E38" s="26">
        <f t="shared" si="2"/>
        <v>190000</v>
      </c>
      <c r="F38" s="26">
        <v>190000</v>
      </c>
      <c r="G38" s="27"/>
    </row>
    <row r="39" spans="1:7" ht="25.5">
      <c r="A39" s="24">
        <v>7</v>
      </c>
      <c r="B39" s="52" t="s">
        <v>50</v>
      </c>
      <c r="C39" s="48" t="s">
        <v>42</v>
      </c>
      <c r="D39" s="46"/>
      <c r="E39" s="26">
        <f t="shared" si="2"/>
        <v>88000</v>
      </c>
      <c r="F39" s="26">
        <v>88000</v>
      </c>
      <c r="G39" s="27"/>
    </row>
    <row r="40" spans="1:7" ht="25.5">
      <c r="A40" s="53">
        <v>7</v>
      </c>
      <c r="B40" s="54" t="s">
        <v>51</v>
      </c>
      <c r="C40" s="19"/>
      <c r="D40" s="55"/>
      <c r="E40" s="56">
        <f>SUM(E41:E52)</f>
        <v>1688000</v>
      </c>
      <c r="F40" s="56">
        <f>SUM(F41:F52)</f>
        <v>1688000</v>
      </c>
      <c r="G40" s="56">
        <f>SUM(G41:G52)</f>
        <v>0</v>
      </c>
    </row>
    <row r="41" spans="1:7" ht="12.75">
      <c r="A41" s="57" t="s">
        <v>52</v>
      </c>
      <c r="B41" s="58" t="s">
        <v>53</v>
      </c>
      <c r="C41" s="25" t="s">
        <v>42</v>
      </c>
      <c r="D41" s="35"/>
      <c r="E41" s="26">
        <f aca="true" t="shared" si="3" ref="E41:E53">F41+G41</f>
        <v>1000000</v>
      </c>
      <c r="F41" s="26">
        <v>1000000</v>
      </c>
      <c r="G41" s="59"/>
    </row>
    <row r="42" spans="1:7" ht="12.75" customHeight="1">
      <c r="A42" s="57" t="s">
        <v>54</v>
      </c>
      <c r="B42" s="60" t="s">
        <v>55</v>
      </c>
      <c r="C42" s="25" t="s">
        <v>42</v>
      </c>
      <c r="D42" s="35"/>
      <c r="E42" s="26">
        <f t="shared" si="3"/>
        <v>6000</v>
      </c>
      <c r="F42" s="26">
        <v>6000</v>
      </c>
      <c r="G42" s="59"/>
    </row>
    <row r="43" spans="1:7" ht="12.75" customHeight="1">
      <c r="A43" s="57" t="s">
        <v>56</v>
      </c>
      <c r="B43" s="60" t="s">
        <v>57</v>
      </c>
      <c r="C43" s="25" t="s">
        <v>42</v>
      </c>
      <c r="D43" s="35"/>
      <c r="E43" s="26">
        <f t="shared" si="3"/>
        <v>20000</v>
      </c>
      <c r="F43" s="26">
        <v>20000</v>
      </c>
      <c r="G43" s="59"/>
    </row>
    <row r="44" spans="1:7" ht="12.75" customHeight="1">
      <c r="A44" s="57" t="s">
        <v>58</v>
      </c>
      <c r="B44" s="60" t="s">
        <v>59</v>
      </c>
      <c r="C44" s="25" t="s">
        <v>42</v>
      </c>
      <c r="D44" s="35"/>
      <c r="E44" s="26">
        <f t="shared" si="3"/>
        <v>180000</v>
      </c>
      <c r="F44" s="26">
        <v>180000</v>
      </c>
      <c r="G44" s="59"/>
    </row>
    <row r="45" spans="1:7" ht="12.75">
      <c r="A45" s="57" t="s">
        <v>60</v>
      </c>
      <c r="B45" s="60" t="s">
        <v>61</v>
      </c>
      <c r="C45" s="25" t="s">
        <v>42</v>
      </c>
      <c r="D45" s="35"/>
      <c r="E45" s="26">
        <f t="shared" si="3"/>
        <v>190000</v>
      </c>
      <c r="F45" s="26">
        <v>190000</v>
      </c>
      <c r="G45" s="59"/>
    </row>
    <row r="46" spans="1:7" ht="12.75">
      <c r="A46" s="57" t="s">
        <v>62</v>
      </c>
      <c r="B46" s="60" t="s">
        <v>63</v>
      </c>
      <c r="C46" s="25" t="s">
        <v>42</v>
      </c>
      <c r="D46" s="35"/>
      <c r="E46" s="26">
        <f t="shared" si="3"/>
        <v>10000</v>
      </c>
      <c r="F46" s="26">
        <v>10000</v>
      </c>
      <c r="G46" s="59"/>
    </row>
    <row r="47" spans="1:7" ht="12.75">
      <c r="A47" s="57" t="s">
        <v>64</v>
      </c>
      <c r="B47" s="60" t="s">
        <v>65</v>
      </c>
      <c r="C47" s="25" t="s">
        <v>42</v>
      </c>
      <c r="D47" s="35"/>
      <c r="E47" s="26">
        <f t="shared" si="3"/>
        <v>90000</v>
      </c>
      <c r="F47" s="26">
        <v>90000</v>
      </c>
      <c r="G47" s="59"/>
    </row>
    <row r="48" spans="1:7" ht="12.75">
      <c r="A48" s="57" t="s">
        <v>66</v>
      </c>
      <c r="B48" s="60" t="s">
        <v>67</v>
      </c>
      <c r="C48" s="25" t="s">
        <v>42</v>
      </c>
      <c r="D48" s="35"/>
      <c r="E48" s="26">
        <f t="shared" si="3"/>
        <v>120000</v>
      </c>
      <c r="F48" s="26">
        <v>120000</v>
      </c>
      <c r="G48" s="59"/>
    </row>
    <row r="49" spans="1:7" ht="12.75">
      <c r="A49" s="57" t="s">
        <v>68</v>
      </c>
      <c r="B49" s="60" t="s">
        <v>69</v>
      </c>
      <c r="C49" s="25" t="s">
        <v>42</v>
      </c>
      <c r="D49" s="35"/>
      <c r="E49" s="26">
        <f t="shared" si="3"/>
        <v>35000</v>
      </c>
      <c r="F49" s="26">
        <v>35000</v>
      </c>
      <c r="G49" s="59"/>
    </row>
    <row r="50" spans="1:7" ht="12.75">
      <c r="A50" s="57" t="s">
        <v>70</v>
      </c>
      <c r="B50" s="60" t="s">
        <v>71</v>
      </c>
      <c r="C50" s="25" t="s">
        <v>42</v>
      </c>
      <c r="D50" s="35"/>
      <c r="E50" s="26">
        <f t="shared" si="3"/>
        <v>8000</v>
      </c>
      <c r="F50" s="26">
        <v>8000</v>
      </c>
      <c r="G50" s="59"/>
    </row>
    <row r="51" spans="1:7" ht="12.75">
      <c r="A51" s="57" t="s">
        <v>72</v>
      </c>
      <c r="B51" s="60" t="s">
        <v>73</v>
      </c>
      <c r="C51" s="25" t="s">
        <v>42</v>
      </c>
      <c r="D51" s="35"/>
      <c r="E51" s="26">
        <f t="shared" si="3"/>
        <v>4000</v>
      </c>
      <c r="F51" s="26">
        <v>4000</v>
      </c>
      <c r="G51" s="59"/>
    </row>
    <row r="52" spans="1:7" ht="12.75">
      <c r="A52" s="57" t="s">
        <v>74</v>
      </c>
      <c r="B52" s="60" t="s">
        <v>75</v>
      </c>
      <c r="C52" s="25" t="s">
        <v>42</v>
      </c>
      <c r="D52" s="35"/>
      <c r="E52" s="26">
        <f t="shared" si="3"/>
        <v>25000</v>
      </c>
      <c r="F52" s="26">
        <v>25000</v>
      </c>
      <c r="G52" s="59"/>
    </row>
    <row r="53" spans="1:7" s="63" customFormat="1" ht="12.75" customHeight="1">
      <c r="A53" s="61">
        <v>8</v>
      </c>
      <c r="B53" s="62" t="s">
        <v>76</v>
      </c>
      <c r="C53" s="8">
        <v>84</v>
      </c>
      <c r="D53" s="55"/>
      <c r="E53" s="27">
        <f t="shared" si="3"/>
        <v>38156000</v>
      </c>
      <c r="F53" s="56">
        <v>38156000</v>
      </c>
      <c r="G53" s="56"/>
    </row>
    <row r="54" spans="1:7" s="63" customFormat="1" ht="12.75" customHeight="1">
      <c r="A54" s="64"/>
      <c r="B54" s="64" t="s">
        <v>77</v>
      </c>
      <c r="C54" s="64"/>
      <c r="D54" s="64"/>
      <c r="E54" s="65">
        <f>E55+E56</f>
        <v>93000</v>
      </c>
      <c r="F54" s="65">
        <f>F55+F56</f>
        <v>93000</v>
      </c>
      <c r="G54" s="65">
        <f>G55+G56</f>
        <v>0</v>
      </c>
    </row>
    <row r="55" spans="1:7" ht="12.75" customHeight="1">
      <c r="A55" s="53">
        <v>1</v>
      </c>
      <c r="B55" s="30" t="s">
        <v>78</v>
      </c>
      <c r="C55" s="66" t="s">
        <v>79</v>
      </c>
      <c r="D55" s="35"/>
      <c r="E55" s="26">
        <f>F55+G55</f>
        <v>90000</v>
      </c>
      <c r="F55" s="59">
        <v>90000</v>
      </c>
      <c r="G55" s="59">
        <v>0</v>
      </c>
    </row>
    <row r="56" spans="1:7" ht="12.75" customHeight="1">
      <c r="A56" s="53">
        <v>2</v>
      </c>
      <c r="B56" s="30" t="s">
        <v>80</v>
      </c>
      <c r="C56" s="66" t="s">
        <v>79</v>
      </c>
      <c r="D56" s="35"/>
      <c r="E56" s="26">
        <f>F56+G56</f>
        <v>3000</v>
      </c>
      <c r="F56" s="59">
        <v>3000</v>
      </c>
      <c r="G56" s="59"/>
    </row>
    <row r="57" spans="1:7" ht="25.5">
      <c r="A57" s="64"/>
      <c r="B57" s="64" t="s">
        <v>81</v>
      </c>
      <c r="C57" s="64"/>
      <c r="D57" s="64"/>
      <c r="E57" s="65">
        <f>SUM(E58:E58)</f>
        <v>60000</v>
      </c>
      <c r="F57" s="65">
        <f>SUM(F58:F58)</f>
        <v>60000</v>
      </c>
      <c r="G57" s="65">
        <f>SUM(G58:G58)</f>
        <v>0</v>
      </c>
    </row>
    <row r="58" spans="1:7" ht="12.75">
      <c r="A58" s="67" t="s">
        <v>82</v>
      </c>
      <c r="B58" s="68" t="s">
        <v>83</v>
      </c>
      <c r="C58" s="69" t="s">
        <v>79</v>
      </c>
      <c r="D58" s="70"/>
      <c r="E58" s="71">
        <f>F58+G58</f>
        <v>60000</v>
      </c>
      <c r="F58" s="72">
        <v>60000</v>
      </c>
      <c r="G58" s="72"/>
    </row>
    <row r="59" spans="1:7" ht="12.75">
      <c r="A59" s="64"/>
      <c r="B59" s="64" t="s">
        <v>84</v>
      </c>
      <c r="C59" s="64"/>
      <c r="D59" s="64"/>
      <c r="E59" s="65">
        <f>SUM(F60:F62)</f>
        <v>357000</v>
      </c>
      <c r="F59" s="65">
        <f>SUM(F60:F62)</f>
        <v>357000</v>
      </c>
      <c r="G59" s="65">
        <f>SUM(G60:G62)</f>
        <v>0</v>
      </c>
    </row>
    <row r="60" spans="1:7" ht="12.75">
      <c r="A60" s="67" t="s">
        <v>82</v>
      </c>
      <c r="B60" s="68" t="s">
        <v>85</v>
      </c>
      <c r="C60" s="69" t="s">
        <v>79</v>
      </c>
      <c r="D60" s="70"/>
      <c r="E60" s="26">
        <f>F60+G60</f>
        <v>250000</v>
      </c>
      <c r="F60" s="72">
        <v>250000</v>
      </c>
      <c r="G60" s="72"/>
    </row>
    <row r="61" spans="1:7" ht="12.75">
      <c r="A61" s="67" t="s">
        <v>86</v>
      </c>
      <c r="B61" s="35" t="s">
        <v>87</v>
      </c>
      <c r="C61" s="69" t="s">
        <v>79</v>
      </c>
      <c r="D61" s="70"/>
      <c r="E61" s="26">
        <f>F61+G61</f>
        <v>100000</v>
      </c>
      <c r="F61" s="72">
        <v>100000</v>
      </c>
      <c r="G61" s="72"/>
    </row>
    <row r="62" spans="1:7" ht="12.75">
      <c r="A62" s="67" t="s">
        <v>88</v>
      </c>
      <c r="B62" s="35" t="s">
        <v>89</v>
      </c>
      <c r="C62" s="69" t="s">
        <v>79</v>
      </c>
      <c r="D62" s="70"/>
      <c r="E62" s="26">
        <f>F62+G62</f>
        <v>7000</v>
      </c>
      <c r="F62" s="72">
        <v>7000</v>
      </c>
      <c r="G62" s="72"/>
    </row>
    <row r="63" spans="1:7" ht="12.75">
      <c r="A63" s="73"/>
      <c r="B63" s="64" t="s">
        <v>90</v>
      </c>
      <c r="C63" s="74"/>
      <c r="D63" s="75"/>
      <c r="E63" s="18">
        <f>E64+E101</f>
        <v>10136000</v>
      </c>
      <c r="F63" s="18">
        <f>F64+F101</f>
        <v>7448000</v>
      </c>
      <c r="G63" s="18">
        <f>G64+G101</f>
        <v>2688000</v>
      </c>
    </row>
    <row r="64" spans="1:7" ht="12.75">
      <c r="A64" s="76"/>
      <c r="B64" s="77" t="s">
        <v>91</v>
      </c>
      <c r="C64" s="78">
        <v>66</v>
      </c>
      <c r="D64" s="79"/>
      <c r="E64" s="80">
        <f>SUM(E65:E100)</f>
        <v>7920000</v>
      </c>
      <c r="F64" s="80">
        <f>SUM(F65:F100)</f>
        <v>5232000</v>
      </c>
      <c r="G64" s="80">
        <f>SUM(G65:G100)</f>
        <v>2688000</v>
      </c>
    </row>
    <row r="65" spans="1:7" ht="25.5">
      <c r="A65" s="70">
        <v>1</v>
      </c>
      <c r="B65" s="28" t="s">
        <v>92</v>
      </c>
      <c r="C65" s="81" t="s">
        <v>93</v>
      </c>
      <c r="D65" s="82"/>
      <c r="E65" s="26">
        <f>F65+G65</f>
        <v>1595000</v>
      </c>
      <c r="F65" s="83">
        <v>1595000</v>
      </c>
      <c r="G65" s="84"/>
    </row>
    <row r="66" spans="1:7" ht="12.75">
      <c r="A66" s="70">
        <v>2</v>
      </c>
      <c r="B66" s="28" t="s">
        <v>94</v>
      </c>
      <c r="C66" s="81" t="s">
        <v>93</v>
      </c>
      <c r="D66" s="82"/>
      <c r="E66" s="26">
        <f aca="true" t="shared" si="4" ref="E66:E80">F66+G66</f>
        <v>464000</v>
      </c>
      <c r="F66" s="83">
        <v>218000</v>
      </c>
      <c r="G66" s="84">
        <v>246000</v>
      </c>
    </row>
    <row r="67" spans="1:7" ht="12.75">
      <c r="A67" s="70">
        <v>3</v>
      </c>
      <c r="B67" s="28" t="s">
        <v>95</v>
      </c>
      <c r="C67" s="81" t="s">
        <v>93</v>
      </c>
      <c r="D67" s="82"/>
      <c r="E67" s="26">
        <f t="shared" si="4"/>
        <v>58000</v>
      </c>
      <c r="F67" s="83">
        <v>58000</v>
      </c>
      <c r="G67" s="84"/>
    </row>
    <row r="68" spans="1:7" ht="12.75">
      <c r="A68" s="70">
        <v>4</v>
      </c>
      <c r="B68" s="28" t="s">
        <v>96</v>
      </c>
      <c r="C68" s="81" t="s">
        <v>93</v>
      </c>
      <c r="D68" s="82"/>
      <c r="E68" s="26">
        <f t="shared" si="4"/>
        <v>200000</v>
      </c>
      <c r="F68" s="83">
        <v>200000</v>
      </c>
      <c r="G68" s="84"/>
    </row>
    <row r="69" spans="1:7" ht="12.75">
      <c r="A69" s="70">
        <v>5</v>
      </c>
      <c r="B69" s="28" t="s">
        <v>97</v>
      </c>
      <c r="C69" s="81" t="s">
        <v>93</v>
      </c>
      <c r="D69" s="82"/>
      <c r="E69" s="26">
        <f t="shared" si="4"/>
        <v>479000</v>
      </c>
      <c r="F69" s="83">
        <v>479000</v>
      </c>
      <c r="G69" s="84"/>
    </row>
    <row r="70" spans="1:7" ht="25.5">
      <c r="A70" s="70">
        <v>6</v>
      </c>
      <c r="B70" s="28" t="s">
        <v>98</v>
      </c>
      <c r="C70" s="81" t="s">
        <v>93</v>
      </c>
      <c r="D70" s="82"/>
      <c r="E70" s="26">
        <f t="shared" si="4"/>
        <v>1000000</v>
      </c>
      <c r="F70" s="83">
        <v>1000000</v>
      </c>
      <c r="G70" s="84"/>
    </row>
    <row r="71" spans="1:7" ht="25.5">
      <c r="A71" s="70">
        <v>7</v>
      </c>
      <c r="B71" s="28" t="s">
        <v>99</v>
      </c>
      <c r="C71" s="81" t="s">
        <v>100</v>
      </c>
      <c r="D71" s="82"/>
      <c r="E71" s="26">
        <f t="shared" si="4"/>
        <v>400000</v>
      </c>
      <c r="F71" s="83">
        <v>400000</v>
      </c>
      <c r="G71" s="84"/>
    </row>
    <row r="72" spans="1:7" ht="38.25">
      <c r="A72" s="70">
        <v>8</v>
      </c>
      <c r="B72" s="28" t="s">
        <v>101</v>
      </c>
      <c r="C72" s="81" t="s">
        <v>93</v>
      </c>
      <c r="D72" s="82"/>
      <c r="E72" s="26">
        <f t="shared" si="4"/>
        <v>200000</v>
      </c>
      <c r="F72" s="83">
        <v>200000</v>
      </c>
      <c r="G72" s="84"/>
    </row>
    <row r="73" spans="1:7" ht="25.5">
      <c r="A73" s="70">
        <v>9</v>
      </c>
      <c r="B73" s="33" t="s">
        <v>102</v>
      </c>
      <c r="C73" s="81" t="s">
        <v>93</v>
      </c>
      <c r="D73" s="82"/>
      <c r="E73" s="26">
        <f t="shared" si="4"/>
        <v>150000</v>
      </c>
      <c r="F73" s="83">
        <v>150000</v>
      </c>
      <c r="G73" s="84"/>
    </row>
    <row r="74" spans="1:7" ht="25.5">
      <c r="A74" s="70">
        <v>10</v>
      </c>
      <c r="B74" s="33" t="s">
        <v>103</v>
      </c>
      <c r="C74" s="81" t="s">
        <v>100</v>
      </c>
      <c r="D74" s="82"/>
      <c r="E74" s="26">
        <f t="shared" si="4"/>
        <v>150000</v>
      </c>
      <c r="F74" s="83">
        <v>150000</v>
      </c>
      <c r="G74" s="84"/>
    </row>
    <row r="75" spans="1:7" ht="25.5">
      <c r="A75" s="70">
        <v>11</v>
      </c>
      <c r="B75" s="33" t="s">
        <v>104</v>
      </c>
      <c r="C75" s="81" t="s">
        <v>100</v>
      </c>
      <c r="D75" s="82"/>
      <c r="E75" s="26">
        <f t="shared" si="4"/>
        <v>52000</v>
      </c>
      <c r="F75" s="83">
        <v>52000</v>
      </c>
      <c r="G75" s="84"/>
    </row>
    <row r="76" spans="1:7" ht="15.75">
      <c r="A76" s="70">
        <v>12</v>
      </c>
      <c r="B76" s="33" t="s">
        <v>105</v>
      </c>
      <c r="C76" s="81" t="s">
        <v>93</v>
      </c>
      <c r="D76" s="82"/>
      <c r="E76" s="26">
        <f t="shared" si="4"/>
        <v>140000</v>
      </c>
      <c r="F76" s="83">
        <v>140000</v>
      </c>
      <c r="G76" s="84"/>
    </row>
    <row r="77" spans="1:7" ht="12.75">
      <c r="A77" s="70">
        <v>13</v>
      </c>
      <c r="B77" s="33" t="s">
        <v>106</v>
      </c>
      <c r="C77" s="81" t="s">
        <v>93</v>
      </c>
      <c r="D77" s="82"/>
      <c r="E77" s="26">
        <f t="shared" si="4"/>
        <v>35000</v>
      </c>
      <c r="F77" s="83">
        <v>35000</v>
      </c>
      <c r="G77" s="84"/>
    </row>
    <row r="78" spans="1:7" ht="12.75">
      <c r="A78" s="70">
        <v>14</v>
      </c>
      <c r="B78" s="33" t="s">
        <v>107</v>
      </c>
      <c r="C78" s="81" t="s">
        <v>93</v>
      </c>
      <c r="D78" s="82"/>
      <c r="E78" s="26">
        <f t="shared" si="4"/>
        <v>50000</v>
      </c>
      <c r="F78" s="83">
        <v>50000</v>
      </c>
      <c r="G78" s="84"/>
    </row>
    <row r="79" spans="1:7" ht="12.75">
      <c r="A79" s="70">
        <v>15</v>
      </c>
      <c r="B79" s="33" t="s">
        <v>108</v>
      </c>
      <c r="C79" s="81" t="s">
        <v>93</v>
      </c>
      <c r="D79" s="82"/>
      <c r="E79" s="26">
        <f t="shared" si="4"/>
        <v>180000</v>
      </c>
      <c r="F79" s="83">
        <v>180000</v>
      </c>
      <c r="G79" s="84"/>
    </row>
    <row r="80" spans="1:7" ht="12.75">
      <c r="A80" s="70">
        <v>16</v>
      </c>
      <c r="B80" s="33" t="s">
        <v>109</v>
      </c>
      <c r="C80" s="81" t="s">
        <v>93</v>
      </c>
      <c r="D80" s="82"/>
      <c r="E80" s="26">
        <f t="shared" si="4"/>
        <v>185000</v>
      </c>
      <c r="F80" s="83">
        <v>185000</v>
      </c>
      <c r="G80" s="84"/>
    </row>
    <row r="81" spans="1:7" ht="12.75">
      <c r="A81" s="70">
        <v>17</v>
      </c>
      <c r="B81" s="33" t="s">
        <v>110</v>
      </c>
      <c r="C81" s="81" t="s">
        <v>93</v>
      </c>
      <c r="D81" s="82"/>
      <c r="E81" s="26">
        <f>F81+G81</f>
        <v>40000</v>
      </c>
      <c r="F81" s="83">
        <v>40000</v>
      </c>
      <c r="G81" s="84"/>
    </row>
    <row r="82" spans="1:7" ht="12.75">
      <c r="A82" s="70">
        <v>18</v>
      </c>
      <c r="B82" s="33" t="s">
        <v>111</v>
      </c>
      <c r="C82" s="81" t="s">
        <v>93</v>
      </c>
      <c r="D82" s="82"/>
      <c r="E82" s="26">
        <f>F82+G82</f>
        <v>100000</v>
      </c>
      <c r="F82" s="83">
        <v>100000</v>
      </c>
      <c r="G82" s="84"/>
    </row>
    <row r="83" spans="1:7" ht="12.75">
      <c r="A83" s="70">
        <v>19</v>
      </c>
      <c r="B83" s="33" t="s">
        <v>112</v>
      </c>
      <c r="C83" s="81" t="s">
        <v>93</v>
      </c>
      <c r="D83" s="82"/>
      <c r="E83" s="26">
        <f aca="true" t="shared" si="5" ref="E83:E100">F83+G83</f>
        <v>16000</v>
      </c>
      <c r="F83" s="83"/>
      <c r="G83" s="84">
        <v>16000</v>
      </c>
    </row>
    <row r="84" spans="1:7" ht="12.75">
      <c r="A84" s="70">
        <v>20</v>
      </c>
      <c r="B84" s="33" t="s">
        <v>113</v>
      </c>
      <c r="C84" s="81" t="s">
        <v>93</v>
      </c>
      <c r="D84" s="82"/>
      <c r="E84" s="26">
        <f t="shared" si="5"/>
        <v>420000</v>
      </c>
      <c r="F84" s="85"/>
      <c r="G84" s="84">
        <v>420000</v>
      </c>
    </row>
    <row r="85" spans="1:7" ht="12.75">
      <c r="A85" s="70">
        <v>21</v>
      </c>
      <c r="B85" s="33" t="s">
        <v>114</v>
      </c>
      <c r="C85" s="81" t="s">
        <v>93</v>
      </c>
      <c r="D85" s="82"/>
      <c r="E85" s="26">
        <f t="shared" si="5"/>
        <v>115000</v>
      </c>
      <c r="F85" s="85"/>
      <c r="G85" s="84">
        <v>115000</v>
      </c>
    </row>
    <row r="86" spans="1:7" ht="12.75">
      <c r="A86" s="70">
        <v>22</v>
      </c>
      <c r="B86" s="33" t="s">
        <v>115</v>
      </c>
      <c r="C86" s="81" t="s">
        <v>93</v>
      </c>
      <c r="D86" s="82"/>
      <c r="E86" s="26">
        <f t="shared" si="5"/>
        <v>50000</v>
      </c>
      <c r="F86" s="85"/>
      <c r="G86" s="84">
        <v>50000</v>
      </c>
    </row>
    <row r="87" spans="1:7" ht="12.75">
      <c r="A87" s="70">
        <v>23</v>
      </c>
      <c r="B87" s="33" t="s">
        <v>116</v>
      </c>
      <c r="C87" s="81" t="s">
        <v>93</v>
      </c>
      <c r="D87" s="82"/>
      <c r="E87" s="26">
        <f t="shared" si="5"/>
        <v>52000</v>
      </c>
      <c r="F87" s="85"/>
      <c r="G87" s="84">
        <v>52000</v>
      </c>
    </row>
    <row r="88" spans="1:7" ht="12.75">
      <c r="A88" s="70">
        <v>24</v>
      </c>
      <c r="B88" s="33" t="s">
        <v>117</v>
      </c>
      <c r="C88" s="81" t="s">
        <v>93</v>
      </c>
      <c r="D88" s="82"/>
      <c r="E88" s="26">
        <f t="shared" si="5"/>
        <v>36000</v>
      </c>
      <c r="F88" s="85"/>
      <c r="G88" s="84">
        <v>36000</v>
      </c>
    </row>
    <row r="89" spans="1:7" ht="12.75">
      <c r="A89" s="70">
        <v>25</v>
      </c>
      <c r="B89" s="33" t="s">
        <v>118</v>
      </c>
      <c r="C89" s="81" t="s">
        <v>93</v>
      </c>
      <c r="D89" s="82"/>
      <c r="E89" s="26">
        <f t="shared" si="5"/>
        <v>15000</v>
      </c>
      <c r="F89" s="85"/>
      <c r="G89" s="84">
        <v>15000</v>
      </c>
    </row>
    <row r="90" spans="1:7" ht="12.75">
      <c r="A90" s="70">
        <v>26</v>
      </c>
      <c r="B90" s="33" t="s">
        <v>119</v>
      </c>
      <c r="C90" s="81" t="s">
        <v>93</v>
      </c>
      <c r="D90" s="82"/>
      <c r="E90" s="26">
        <f t="shared" si="5"/>
        <v>18000</v>
      </c>
      <c r="F90" s="85"/>
      <c r="G90" s="84">
        <v>18000</v>
      </c>
    </row>
    <row r="91" spans="1:7" ht="12.75">
      <c r="A91" s="70">
        <v>27</v>
      </c>
      <c r="B91" s="33" t="s">
        <v>120</v>
      </c>
      <c r="C91" s="81" t="s">
        <v>93</v>
      </c>
      <c r="D91" s="82"/>
      <c r="E91" s="26">
        <f t="shared" si="5"/>
        <v>30000</v>
      </c>
      <c r="F91" s="85"/>
      <c r="G91" s="84">
        <v>30000</v>
      </c>
    </row>
    <row r="92" spans="1:7" ht="12.75">
      <c r="A92" s="70">
        <v>28</v>
      </c>
      <c r="B92" s="33" t="s">
        <v>121</v>
      </c>
      <c r="C92" s="81" t="s">
        <v>93</v>
      </c>
      <c r="D92" s="82"/>
      <c r="E92" s="26">
        <f t="shared" si="5"/>
        <v>60000</v>
      </c>
      <c r="F92" s="85"/>
      <c r="G92" s="84">
        <v>60000</v>
      </c>
    </row>
    <row r="93" spans="1:7" ht="12.75">
      <c r="A93" s="70">
        <v>29</v>
      </c>
      <c r="B93" s="33" t="s">
        <v>122</v>
      </c>
      <c r="C93" s="81" t="s">
        <v>93</v>
      </c>
      <c r="D93" s="82"/>
      <c r="E93" s="26">
        <f t="shared" si="5"/>
        <v>100000</v>
      </c>
      <c r="F93" s="85"/>
      <c r="G93" s="84">
        <v>100000</v>
      </c>
    </row>
    <row r="94" spans="1:7" ht="12.75">
      <c r="A94" s="70">
        <v>30</v>
      </c>
      <c r="B94" s="33" t="s">
        <v>123</v>
      </c>
      <c r="C94" s="81" t="s">
        <v>93</v>
      </c>
      <c r="D94" s="82"/>
      <c r="E94" s="26">
        <f t="shared" si="5"/>
        <v>62000</v>
      </c>
      <c r="F94" s="85"/>
      <c r="G94" s="84">
        <v>62000</v>
      </c>
    </row>
    <row r="95" spans="1:7" ht="25.5">
      <c r="A95" s="70">
        <v>31</v>
      </c>
      <c r="B95" s="33" t="s">
        <v>124</v>
      </c>
      <c r="C95" s="81" t="s">
        <v>93</v>
      </c>
      <c r="D95" s="82"/>
      <c r="E95" s="26">
        <f t="shared" si="5"/>
        <v>150000</v>
      </c>
      <c r="F95" s="85"/>
      <c r="G95" s="84">
        <v>150000</v>
      </c>
    </row>
    <row r="96" spans="1:7" ht="12.75">
      <c r="A96" s="70">
        <v>32</v>
      </c>
      <c r="B96" s="33" t="s">
        <v>125</v>
      </c>
      <c r="C96" s="81" t="s">
        <v>93</v>
      </c>
      <c r="D96" s="82"/>
      <c r="E96" s="26">
        <f t="shared" si="5"/>
        <v>620000</v>
      </c>
      <c r="F96" s="85"/>
      <c r="G96" s="84">
        <v>620000</v>
      </c>
    </row>
    <row r="97" spans="1:7" ht="25.5">
      <c r="A97" s="70">
        <v>33</v>
      </c>
      <c r="B97" s="33" t="s">
        <v>126</v>
      </c>
      <c r="C97" s="81" t="s">
        <v>93</v>
      </c>
      <c r="D97" s="82"/>
      <c r="E97" s="26">
        <f t="shared" si="5"/>
        <v>160000</v>
      </c>
      <c r="F97" s="85"/>
      <c r="G97" s="84">
        <v>160000</v>
      </c>
    </row>
    <row r="98" spans="1:7" ht="12.75">
      <c r="A98" s="70">
        <v>34</v>
      </c>
      <c r="B98" s="33" t="s">
        <v>127</v>
      </c>
      <c r="C98" s="81" t="s">
        <v>93</v>
      </c>
      <c r="D98" s="82"/>
      <c r="E98" s="26">
        <f t="shared" si="5"/>
        <v>125000</v>
      </c>
      <c r="F98" s="85"/>
      <c r="G98" s="84">
        <v>125000</v>
      </c>
    </row>
    <row r="99" spans="1:7" ht="12.75">
      <c r="A99" s="70">
        <v>35</v>
      </c>
      <c r="B99" s="33" t="s">
        <v>128</v>
      </c>
      <c r="C99" s="81" t="s">
        <v>93</v>
      </c>
      <c r="D99" s="82"/>
      <c r="E99" s="26">
        <f t="shared" si="5"/>
        <v>280000</v>
      </c>
      <c r="F99" s="85"/>
      <c r="G99" s="84">
        <v>280000</v>
      </c>
    </row>
    <row r="100" spans="1:7" ht="12.75">
      <c r="A100" s="70">
        <v>36</v>
      </c>
      <c r="B100" s="33" t="s">
        <v>129</v>
      </c>
      <c r="C100" s="81" t="s">
        <v>93</v>
      </c>
      <c r="D100" s="82"/>
      <c r="E100" s="26">
        <f t="shared" si="5"/>
        <v>133000</v>
      </c>
      <c r="F100" s="85"/>
      <c r="G100" s="84">
        <f>111000+22000</f>
        <v>133000</v>
      </c>
    </row>
    <row r="101" spans="1:7" ht="12.75">
      <c r="A101" s="86"/>
      <c r="B101" s="87" t="s">
        <v>130</v>
      </c>
      <c r="C101" s="88"/>
      <c r="D101" s="86"/>
      <c r="E101" s="80">
        <f>SUM(E102:E111)</f>
        <v>2216000</v>
      </c>
      <c r="F101" s="80">
        <f>SUM(F102:F111)</f>
        <v>2216000</v>
      </c>
      <c r="G101" s="80">
        <f>SUM(G102:G111)</f>
        <v>0</v>
      </c>
    </row>
    <row r="102" spans="1:7" ht="51">
      <c r="A102" s="70">
        <v>1</v>
      </c>
      <c r="B102" s="89" t="s">
        <v>131</v>
      </c>
      <c r="C102" s="81" t="s">
        <v>93</v>
      </c>
      <c r="D102" s="90"/>
      <c r="E102" s="26">
        <f aca="true" t="shared" si="6" ref="E102:E111">F102+G102</f>
        <v>120000</v>
      </c>
      <c r="F102" s="83">
        <v>120000</v>
      </c>
      <c r="G102" s="71"/>
    </row>
    <row r="103" spans="1:7" ht="51">
      <c r="A103" s="70">
        <v>2</v>
      </c>
      <c r="B103" s="89" t="s">
        <v>132</v>
      </c>
      <c r="C103" s="81" t="s">
        <v>93</v>
      </c>
      <c r="D103" s="90"/>
      <c r="E103" s="26">
        <f t="shared" si="6"/>
        <v>70000</v>
      </c>
      <c r="F103" s="83">
        <v>70000</v>
      </c>
      <c r="G103" s="71"/>
    </row>
    <row r="104" spans="1:7" ht="12.75">
      <c r="A104" s="70">
        <v>3</v>
      </c>
      <c r="B104" s="89" t="s">
        <v>133</v>
      </c>
      <c r="C104" s="81" t="s">
        <v>93</v>
      </c>
      <c r="D104" s="90"/>
      <c r="E104" s="26">
        <f t="shared" si="6"/>
        <v>0</v>
      </c>
      <c r="F104" s="83"/>
      <c r="G104" s="71"/>
    </row>
    <row r="105" spans="1:7" ht="12.75">
      <c r="A105" s="70">
        <v>4</v>
      </c>
      <c r="B105" s="91" t="s">
        <v>134</v>
      </c>
      <c r="C105" s="81" t="s">
        <v>93</v>
      </c>
      <c r="D105" s="90"/>
      <c r="E105" s="26">
        <f t="shared" si="6"/>
        <v>350000</v>
      </c>
      <c r="F105" s="83">
        <v>350000</v>
      </c>
      <c r="G105" s="71"/>
    </row>
    <row r="106" spans="1:7" ht="12.75">
      <c r="A106" s="70">
        <v>5</v>
      </c>
      <c r="B106" s="89" t="s">
        <v>135</v>
      </c>
      <c r="C106" s="81" t="s">
        <v>93</v>
      </c>
      <c r="D106" s="90"/>
      <c r="E106" s="26">
        <f t="shared" si="6"/>
        <v>400000</v>
      </c>
      <c r="F106" s="83">
        <v>400000</v>
      </c>
      <c r="G106" s="71"/>
    </row>
    <row r="107" spans="1:7" ht="12.75">
      <c r="A107" s="70">
        <v>6</v>
      </c>
      <c r="B107" s="92" t="s">
        <v>136</v>
      </c>
      <c r="C107" s="81" t="s">
        <v>93</v>
      </c>
      <c r="D107" s="90"/>
      <c r="E107" s="26">
        <f t="shared" si="6"/>
        <v>400000</v>
      </c>
      <c r="F107" s="83">
        <v>400000</v>
      </c>
      <c r="G107" s="71"/>
    </row>
    <row r="108" spans="1:7" ht="12.75">
      <c r="A108" s="70">
        <v>7</v>
      </c>
      <c r="B108" s="93" t="s">
        <v>137</v>
      </c>
      <c r="C108" s="81" t="s">
        <v>93</v>
      </c>
      <c r="D108" s="90"/>
      <c r="E108" s="26">
        <f t="shared" si="6"/>
        <v>430000</v>
      </c>
      <c r="F108" s="83">
        <v>430000</v>
      </c>
      <c r="G108" s="71"/>
    </row>
    <row r="109" spans="1:7" ht="12.75">
      <c r="A109" s="70">
        <v>8</v>
      </c>
      <c r="B109" s="94" t="s">
        <v>138</v>
      </c>
      <c r="C109" s="81" t="s">
        <v>93</v>
      </c>
      <c r="D109" s="90"/>
      <c r="E109" s="26">
        <f t="shared" si="6"/>
        <v>350000</v>
      </c>
      <c r="F109" s="83">
        <v>350000</v>
      </c>
      <c r="G109" s="71"/>
    </row>
    <row r="110" spans="1:7" ht="12.75">
      <c r="A110" s="70">
        <v>9</v>
      </c>
      <c r="B110" s="95" t="s">
        <v>139</v>
      </c>
      <c r="C110" s="81" t="s">
        <v>93</v>
      </c>
      <c r="D110" s="90"/>
      <c r="E110" s="26">
        <f t="shared" si="6"/>
        <v>6000</v>
      </c>
      <c r="F110" s="83">
        <v>6000</v>
      </c>
      <c r="G110" s="71"/>
    </row>
    <row r="111" spans="1:7" ht="12.75">
      <c r="A111" s="70">
        <v>10</v>
      </c>
      <c r="B111" s="96" t="s">
        <v>140</v>
      </c>
      <c r="C111" s="81" t="s">
        <v>93</v>
      </c>
      <c r="D111" s="90"/>
      <c r="E111" s="26">
        <f t="shared" si="6"/>
        <v>90000</v>
      </c>
      <c r="F111" s="83">
        <v>90000</v>
      </c>
      <c r="G111" s="71"/>
    </row>
    <row r="112" spans="1:7" ht="25.5" customHeight="1">
      <c r="A112" s="73"/>
      <c r="B112" s="64" t="s">
        <v>141</v>
      </c>
      <c r="C112" s="74"/>
      <c r="D112" s="14"/>
      <c r="E112" s="18">
        <f>E113+E144+E146</f>
        <v>1811000</v>
      </c>
      <c r="F112" s="18">
        <f>F113+F144+F146</f>
        <v>1811000</v>
      </c>
      <c r="G112" s="18">
        <f>G113+G144+G146</f>
        <v>0</v>
      </c>
    </row>
    <row r="113" spans="1:7" ht="12.75">
      <c r="A113" s="97">
        <v>67</v>
      </c>
      <c r="B113" s="98" t="s">
        <v>142</v>
      </c>
      <c r="C113" s="80"/>
      <c r="D113" s="80"/>
      <c r="E113" s="80">
        <f>E114+E118+E121+E124+E130+E133+E135+E141+E138</f>
        <v>1584000</v>
      </c>
      <c r="F113" s="80">
        <f>F114+F118+F121+F124+F130+F133+F135+F141+F138</f>
        <v>1584000</v>
      </c>
      <c r="G113" s="80">
        <f>G114+G118+G121+G124+G130+G133+G135+G141+G138</f>
        <v>0</v>
      </c>
    </row>
    <row r="114" spans="1:7" ht="12.75">
      <c r="A114" s="99"/>
      <c r="B114" s="100" t="s">
        <v>143</v>
      </c>
      <c r="C114" s="19"/>
      <c r="D114" s="101"/>
      <c r="E114" s="102">
        <f>F114+G114</f>
        <v>106000</v>
      </c>
      <c r="F114" s="102">
        <f>SUM(F115:F117)</f>
        <v>106000</v>
      </c>
      <c r="G114" s="102">
        <f>SUM(G115:G143)</f>
        <v>0</v>
      </c>
    </row>
    <row r="115" spans="1:7" ht="12.75">
      <c r="A115" s="103">
        <v>1</v>
      </c>
      <c r="B115" s="104" t="s">
        <v>144</v>
      </c>
      <c r="C115" s="105"/>
      <c r="D115" s="24"/>
      <c r="E115" s="26">
        <f aca="true" t="shared" si="7" ref="E115:E143">F115+G115</f>
        <v>36000</v>
      </c>
      <c r="F115" s="26">
        <v>36000</v>
      </c>
      <c r="G115" s="101"/>
    </row>
    <row r="116" spans="1:7" ht="12.75">
      <c r="A116" s="103">
        <v>2</v>
      </c>
      <c r="B116" s="104" t="s">
        <v>145</v>
      </c>
      <c r="C116" s="105"/>
      <c r="D116" s="24"/>
      <c r="E116" s="26">
        <f t="shared" si="7"/>
        <v>25000</v>
      </c>
      <c r="F116" s="26">
        <v>25000</v>
      </c>
      <c r="G116" s="101"/>
    </row>
    <row r="117" spans="1:7" ht="21" customHeight="1">
      <c r="A117" s="103">
        <v>3</v>
      </c>
      <c r="B117" s="104" t="s">
        <v>146</v>
      </c>
      <c r="C117" s="105"/>
      <c r="D117" s="24"/>
      <c r="E117" s="26">
        <f t="shared" si="7"/>
        <v>45000</v>
      </c>
      <c r="F117" s="26">
        <v>45000</v>
      </c>
      <c r="G117" s="101"/>
    </row>
    <row r="118" spans="1:7" s="63" customFormat="1" ht="12.75">
      <c r="A118" s="106"/>
      <c r="B118" s="100" t="s">
        <v>147</v>
      </c>
      <c r="C118" s="107"/>
      <c r="D118" s="19"/>
      <c r="E118" s="27">
        <f t="shared" si="7"/>
        <v>134000</v>
      </c>
      <c r="F118" s="27">
        <f>SUM(F119:F120)</f>
        <v>134000</v>
      </c>
      <c r="G118" s="27">
        <f>SUM(G119:G120)</f>
        <v>0</v>
      </c>
    </row>
    <row r="119" spans="1:7" ht="12.75">
      <c r="A119" s="103">
        <v>6</v>
      </c>
      <c r="B119" s="108" t="s">
        <v>148</v>
      </c>
      <c r="C119" s="105"/>
      <c r="D119" s="24"/>
      <c r="E119" s="26">
        <f t="shared" si="7"/>
        <v>4000</v>
      </c>
      <c r="F119" s="26">
        <v>4000</v>
      </c>
      <c r="G119" s="101"/>
    </row>
    <row r="120" spans="1:7" ht="25.5">
      <c r="A120" s="103">
        <v>7</v>
      </c>
      <c r="B120" s="108" t="s">
        <v>149</v>
      </c>
      <c r="C120" s="105"/>
      <c r="D120" s="24"/>
      <c r="E120" s="26">
        <f t="shared" si="7"/>
        <v>130000</v>
      </c>
      <c r="F120" s="26">
        <v>130000</v>
      </c>
      <c r="G120" s="101"/>
    </row>
    <row r="121" spans="1:7" s="63" customFormat="1" ht="12.75">
      <c r="A121" s="106"/>
      <c r="B121" s="19" t="s">
        <v>150</v>
      </c>
      <c r="C121" s="107"/>
      <c r="D121" s="19"/>
      <c r="E121" s="27">
        <f t="shared" si="7"/>
        <v>60000</v>
      </c>
      <c r="F121" s="27">
        <f>SUM(F122:F123)</f>
        <v>60000</v>
      </c>
      <c r="G121" s="27">
        <f>SUM(G122:G123)</f>
        <v>0</v>
      </c>
    </row>
    <row r="122" spans="1:7" ht="38.25">
      <c r="A122" s="103">
        <v>8</v>
      </c>
      <c r="B122" s="109" t="s">
        <v>151</v>
      </c>
      <c r="C122" s="105"/>
      <c r="D122" s="24"/>
      <c r="E122" s="26">
        <f t="shared" si="7"/>
        <v>40000</v>
      </c>
      <c r="F122" s="26">
        <v>40000</v>
      </c>
      <c r="G122" s="101"/>
    </row>
    <row r="123" spans="1:7" ht="38.25">
      <c r="A123" s="103">
        <v>9</v>
      </c>
      <c r="B123" s="109" t="s">
        <v>152</v>
      </c>
      <c r="C123" s="105"/>
      <c r="D123" s="24"/>
      <c r="E123" s="26">
        <f t="shared" si="7"/>
        <v>20000</v>
      </c>
      <c r="F123" s="26">
        <v>20000</v>
      </c>
      <c r="G123" s="101"/>
    </row>
    <row r="124" spans="1:7" s="63" customFormat="1" ht="12.75">
      <c r="A124" s="106"/>
      <c r="B124" s="19" t="s">
        <v>153</v>
      </c>
      <c r="C124" s="107"/>
      <c r="D124" s="19"/>
      <c r="E124" s="27">
        <f>SUM(E125:E129)</f>
        <v>325000</v>
      </c>
      <c r="F124" s="27">
        <f>SUM(F125:F129)</f>
        <v>325000</v>
      </c>
      <c r="G124" s="27">
        <f>SUM(G125:G129)</f>
        <v>0</v>
      </c>
    </row>
    <row r="125" spans="1:7" ht="25.5">
      <c r="A125" s="103">
        <v>10</v>
      </c>
      <c r="B125" s="24" t="s">
        <v>154</v>
      </c>
      <c r="C125" s="105"/>
      <c r="D125" s="24"/>
      <c r="E125" s="26">
        <f>F125+G125</f>
        <v>160000</v>
      </c>
      <c r="F125" s="26">
        <v>160000</v>
      </c>
      <c r="G125" s="101"/>
    </row>
    <row r="126" spans="1:7" ht="12.75">
      <c r="A126" s="103">
        <v>11</v>
      </c>
      <c r="B126" s="24" t="s">
        <v>155</v>
      </c>
      <c r="C126" s="105"/>
      <c r="D126" s="24"/>
      <c r="E126" s="26">
        <f t="shared" si="7"/>
        <v>30000</v>
      </c>
      <c r="F126" s="26">
        <v>30000</v>
      </c>
      <c r="G126" s="101"/>
    </row>
    <row r="127" spans="1:7" ht="25.5">
      <c r="A127" s="103">
        <v>12</v>
      </c>
      <c r="B127" s="24" t="s">
        <v>156</v>
      </c>
      <c r="C127" s="105"/>
      <c r="D127" s="24"/>
      <c r="E127" s="26">
        <f t="shared" si="7"/>
        <v>50000</v>
      </c>
      <c r="F127" s="26">
        <v>50000</v>
      </c>
      <c r="G127" s="101"/>
    </row>
    <row r="128" spans="1:7" ht="12.75">
      <c r="A128" s="103"/>
      <c r="B128" s="104" t="s">
        <v>157</v>
      </c>
      <c r="C128" s="105"/>
      <c r="D128" s="24"/>
      <c r="E128" s="26">
        <f t="shared" si="7"/>
        <v>55000</v>
      </c>
      <c r="F128" s="26">
        <v>55000</v>
      </c>
      <c r="G128" s="101"/>
    </row>
    <row r="129" spans="1:7" ht="12.75">
      <c r="A129" s="103"/>
      <c r="B129" s="104" t="s">
        <v>158</v>
      </c>
      <c r="C129" s="105"/>
      <c r="D129" s="24"/>
      <c r="E129" s="26">
        <f t="shared" si="7"/>
        <v>30000</v>
      </c>
      <c r="F129" s="26">
        <v>30000</v>
      </c>
      <c r="G129" s="101"/>
    </row>
    <row r="130" spans="1:7" s="63" customFormat="1" ht="12.75">
      <c r="A130" s="106"/>
      <c r="B130" s="19" t="s">
        <v>159</v>
      </c>
      <c r="C130" s="107"/>
      <c r="D130" s="19"/>
      <c r="E130" s="27">
        <f t="shared" si="7"/>
        <v>200000</v>
      </c>
      <c r="F130" s="27">
        <f>SUM(F131:F132)</f>
        <v>200000</v>
      </c>
      <c r="G130" s="27">
        <f>SUM(G131:G132)</f>
        <v>0</v>
      </c>
    </row>
    <row r="131" spans="1:7" ht="12.75">
      <c r="A131" s="103">
        <v>13</v>
      </c>
      <c r="B131" s="24" t="s">
        <v>160</v>
      </c>
      <c r="C131" s="105"/>
      <c r="D131" s="24"/>
      <c r="E131" s="26">
        <f t="shared" si="7"/>
        <v>170000</v>
      </c>
      <c r="F131" s="26">
        <v>170000</v>
      </c>
      <c r="G131" s="101"/>
    </row>
    <row r="132" spans="1:7" ht="12" customHeight="1">
      <c r="A132" s="103">
        <v>14</v>
      </c>
      <c r="B132" s="24" t="s">
        <v>161</v>
      </c>
      <c r="C132" s="105"/>
      <c r="D132" s="24"/>
      <c r="E132" s="26">
        <f t="shared" si="7"/>
        <v>30000</v>
      </c>
      <c r="F132" s="26">
        <v>30000</v>
      </c>
      <c r="G132" s="101"/>
    </row>
    <row r="133" spans="1:7" s="63" customFormat="1" ht="12.75">
      <c r="A133" s="106"/>
      <c r="B133" s="19" t="s">
        <v>162</v>
      </c>
      <c r="C133" s="107"/>
      <c r="D133" s="19"/>
      <c r="E133" s="27">
        <f>F133+G133</f>
        <v>11000</v>
      </c>
      <c r="F133" s="27">
        <f>F134</f>
        <v>11000</v>
      </c>
      <c r="G133" s="27">
        <f>G134</f>
        <v>0</v>
      </c>
    </row>
    <row r="134" spans="1:7" ht="25.5">
      <c r="A134" s="103">
        <v>15</v>
      </c>
      <c r="B134" s="24" t="s">
        <v>163</v>
      </c>
      <c r="C134" s="105"/>
      <c r="D134" s="24"/>
      <c r="E134" s="26">
        <f t="shared" si="7"/>
        <v>11000</v>
      </c>
      <c r="F134" s="26">
        <v>11000</v>
      </c>
      <c r="G134" s="101"/>
    </row>
    <row r="135" spans="1:7" s="63" customFormat="1" ht="12.75">
      <c r="A135" s="106"/>
      <c r="B135" s="19" t="s">
        <v>164</v>
      </c>
      <c r="C135" s="107"/>
      <c r="D135" s="19"/>
      <c r="E135" s="27">
        <f t="shared" si="7"/>
        <v>260000</v>
      </c>
      <c r="F135" s="27">
        <f>SUM(F136:F137)</f>
        <v>260000</v>
      </c>
      <c r="G135" s="27">
        <f>SUM(G136:G137)</f>
        <v>0</v>
      </c>
    </row>
    <row r="136" spans="1:7" ht="12.75">
      <c r="A136" s="103">
        <v>16</v>
      </c>
      <c r="B136" s="24" t="s">
        <v>165</v>
      </c>
      <c r="C136" s="105"/>
      <c r="D136" s="24"/>
      <c r="E136" s="26">
        <f t="shared" si="7"/>
        <v>170000</v>
      </c>
      <c r="F136" s="26">
        <v>170000</v>
      </c>
      <c r="G136" s="101"/>
    </row>
    <row r="137" spans="1:7" ht="25.5">
      <c r="A137" s="103">
        <v>17</v>
      </c>
      <c r="B137" s="24" t="s">
        <v>166</v>
      </c>
      <c r="C137" s="105"/>
      <c r="D137" s="24"/>
      <c r="E137" s="26">
        <f t="shared" si="7"/>
        <v>90000</v>
      </c>
      <c r="F137" s="26">
        <v>90000</v>
      </c>
      <c r="G137" s="101"/>
    </row>
    <row r="138" spans="1:7" s="63" customFormat="1" ht="12.75">
      <c r="A138" s="106"/>
      <c r="B138" s="19" t="s">
        <v>167</v>
      </c>
      <c r="C138" s="107"/>
      <c r="D138" s="19"/>
      <c r="E138" s="27">
        <f t="shared" si="7"/>
        <v>23000</v>
      </c>
      <c r="F138" s="27">
        <f>SUM(F139:F140)</f>
        <v>23000</v>
      </c>
      <c r="G138" s="27">
        <f>SUM(G139:G140)</f>
        <v>0</v>
      </c>
    </row>
    <row r="139" spans="1:7" ht="12.75">
      <c r="A139" s="103">
        <v>18</v>
      </c>
      <c r="B139" s="24" t="s">
        <v>168</v>
      </c>
      <c r="C139" s="105"/>
      <c r="D139" s="24"/>
      <c r="E139" s="26">
        <f t="shared" si="7"/>
        <v>18000</v>
      </c>
      <c r="F139" s="26">
        <v>18000</v>
      </c>
      <c r="G139" s="101"/>
    </row>
    <row r="140" spans="1:7" ht="12.75">
      <c r="A140" s="103">
        <v>19</v>
      </c>
      <c r="B140" s="24" t="s">
        <v>169</v>
      </c>
      <c r="C140" s="105"/>
      <c r="D140" s="24"/>
      <c r="E140" s="26">
        <f t="shared" si="7"/>
        <v>5000</v>
      </c>
      <c r="F140" s="26">
        <v>5000</v>
      </c>
      <c r="G140" s="101"/>
    </row>
    <row r="141" spans="1:7" s="63" customFormat="1" ht="12.75">
      <c r="A141" s="106"/>
      <c r="B141" s="19" t="s">
        <v>170</v>
      </c>
      <c r="C141" s="107"/>
      <c r="D141" s="19"/>
      <c r="E141" s="27">
        <f t="shared" si="7"/>
        <v>465000</v>
      </c>
      <c r="F141" s="27">
        <f>SUM(F142:F143)</f>
        <v>465000</v>
      </c>
      <c r="G141" s="27">
        <f>SUM(G142:G143)</f>
        <v>0</v>
      </c>
    </row>
    <row r="142" spans="1:7" ht="25.5">
      <c r="A142" s="103">
        <v>20</v>
      </c>
      <c r="B142" s="24" t="s">
        <v>171</v>
      </c>
      <c r="C142" s="105"/>
      <c r="D142" s="24"/>
      <c r="E142" s="26">
        <f t="shared" si="7"/>
        <v>15000</v>
      </c>
      <c r="F142" s="26">
        <v>15000</v>
      </c>
      <c r="G142" s="101"/>
    </row>
    <row r="143" spans="1:7" ht="25.5">
      <c r="A143" s="103">
        <v>21</v>
      </c>
      <c r="B143" s="24" t="s">
        <v>172</v>
      </c>
      <c r="C143" s="105"/>
      <c r="D143" s="24"/>
      <c r="E143" s="26">
        <f t="shared" si="7"/>
        <v>450000</v>
      </c>
      <c r="F143" s="26">
        <v>450000</v>
      </c>
      <c r="G143" s="101"/>
    </row>
    <row r="144" spans="1:7" ht="12.75">
      <c r="A144" s="110"/>
      <c r="B144" s="111" t="s">
        <v>173</v>
      </c>
      <c r="C144" s="112"/>
      <c r="D144" s="111"/>
      <c r="E144" s="80">
        <f>SUM(E145:E145)</f>
        <v>9000</v>
      </c>
      <c r="F144" s="80">
        <f>SUM(F145:F145)</f>
        <v>9000</v>
      </c>
      <c r="G144" s="80">
        <f>SUM(G145:G145)</f>
        <v>0</v>
      </c>
    </row>
    <row r="145" spans="1:7" s="113" customFormat="1" ht="12.75">
      <c r="A145" s="113">
        <v>1</v>
      </c>
      <c r="B145" s="114" t="s">
        <v>174</v>
      </c>
      <c r="C145" s="105" t="s">
        <v>29</v>
      </c>
      <c r="D145" s="115"/>
      <c r="E145" s="59">
        <f>F145+G145</f>
        <v>9000</v>
      </c>
      <c r="F145" s="116">
        <v>9000</v>
      </c>
      <c r="G145" s="117"/>
    </row>
    <row r="146" spans="1:7" ht="12.75">
      <c r="A146" s="110"/>
      <c r="B146" s="111" t="s">
        <v>175</v>
      </c>
      <c r="C146" s="112"/>
      <c r="D146" s="111"/>
      <c r="E146" s="118">
        <f>SUM(E147:E150)</f>
        <v>218000</v>
      </c>
      <c r="F146" s="118">
        <f>SUM(F147:F150)</f>
        <v>218000</v>
      </c>
      <c r="G146" s="118">
        <f>SUM(G147:G150)</f>
        <v>0</v>
      </c>
    </row>
    <row r="147" spans="1:7" ht="25.5">
      <c r="A147" s="67" t="s">
        <v>82</v>
      </c>
      <c r="B147" s="35" t="s">
        <v>176</v>
      </c>
      <c r="C147" s="69" t="s">
        <v>29</v>
      </c>
      <c r="D147" s="24" t="s">
        <v>177</v>
      </c>
      <c r="E147" s="26">
        <f>F147+G147</f>
        <v>138000</v>
      </c>
      <c r="F147" s="119">
        <v>138000</v>
      </c>
      <c r="G147" s="59"/>
    </row>
    <row r="148" spans="1:7" ht="12.75">
      <c r="A148" s="67" t="s">
        <v>86</v>
      </c>
      <c r="B148" s="35" t="s">
        <v>178</v>
      </c>
      <c r="C148" s="69" t="s">
        <v>29</v>
      </c>
      <c r="D148" s="24"/>
      <c r="E148" s="26">
        <f>F148+G148</f>
        <v>5000</v>
      </c>
      <c r="F148" s="120">
        <v>5000</v>
      </c>
      <c r="G148" s="59"/>
    </row>
    <row r="149" spans="1:7" ht="12.75">
      <c r="A149" s="67" t="s">
        <v>179</v>
      </c>
      <c r="B149" s="35" t="s">
        <v>180</v>
      </c>
      <c r="C149" s="69" t="s">
        <v>29</v>
      </c>
      <c r="D149" s="24"/>
      <c r="E149" s="26">
        <f>F149+G149</f>
        <v>57000</v>
      </c>
      <c r="F149" s="120">
        <v>57000</v>
      </c>
      <c r="G149" s="59"/>
    </row>
    <row r="150" spans="1:7" ht="12.75">
      <c r="A150" s="67" t="s">
        <v>88</v>
      </c>
      <c r="B150" s="35" t="s">
        <v>181</v>
      </c>
      <c r="C150" s="69" t="s">
        <v>29</v>
      </c>
      <c r="D150" s="24"/>
      <c r="E150" s="26">
        <f>F150+G150</f>
        <v>18000</v>
      </c>
      <c r="F150" s="120">
        <v>18000</v>
      </c>
      <c r="G150" s="59"/>
    </row>
    <row r="151" spans="1:7" ht="25.5">
      <c r="A151" s="121"/>
      <c r="B151" s="122" t="s">
        <v>182</v>
      </c>
      <c r="C151" s="16"/>
      <c r="D151" s="14"/>
      <c r="E151" s="123">
        <f>E152+E154+E174</f>
        <v>915000</v>
      </c>
      <c r="F151" s="123">
        <f>F152+F154+F174</f>
        <v>915000</v>
      </c>
      <c r="G151" s="123">
        <f>G152+G154+G174</f>
        <v>0</v>
      </c>
    </row>
    <row r="152" spans="1:7" s="63" customFormat="1" ht="12.75">
      <c r="A152" s="124"/>
      <c r="B152" s="124" t="s">
        <v>183</v>
      </c>
      <c r="C152" s="124"/>
      <c r="D152" s="124"/>
      <c r="E152" s="125">
        <f>F152+G152</f>
        <v>113000</v>
      </c>
      <c r="F152" s="125">
        <f>SUM(F153)</f>
        <v>113000</v>
      </c>
      <c r="G152" s="125">
        <f>SUM(G153)</f>
        <v>0</v>
      </c>
    </row>
    <row r="153" spans="1:7" ht="38.25">
      <c r="A153" s="35">
        <v>1</v>
      </c>
      <c r="B153" s="30" t="s">
        <v>184</v>
      </c>
      <c r="C153" s="105" t="s">
        <v>185</v>
      </c>
      <c r="D153" s="35"/>
      <c r="E153" s="26">
        <f>F153+G153</f>
        <v>113000</v>
      </c>
      <c r="F153" s="126">
        <v>113000</v>
      </c>
      <c r="G153" s="127"/>
    </row>
    <row r="154" spans="1:7" s="63" customFormat="1" ht="12.75">
      <c r="A154" s="124"/>
      <c r="B154" s="124" t="s">
        <v>186</v>
      </c>
      <c r="C154" s="124"/>
      <c r="D154" s="55"/>
      <c r="E154" s="125">
        <f>E155+E157+E159+E161+E163+E165+E168+E170+E172</f>
        <v>259000</v>
      </c>
      <c r="F154" s="125">
        <f>F155+F157+F159+F161+F163+F165+F168+F170+F172</f>
        <v>259000</v>
      </c>
      <c r="G154" s="125">
        <f>G155+G157+G159+G161+G163+G165+G168+G170+G172</f>
        <v>0</v>
      </c>
    </row>
    <row r="155" spans="1:7" s="63" customFormat="1" ht="12.75">
      <c r="A155" s="128"/>
      <c r="B155" s="128" t="s">
        <v>187</v>
      </c>
      <c r="C155" s="128"/>
      <c r="D155" s="128"/>
      <c r="E155" s="129">
        <f>E156</f>
        <v>40000</v>
      </c>
      <c r="F155" s="129">
        <f>F156</f>
        <v>40000</v>
      </c>
      <c r="G155" s="129">
        <f>G156</f>
        <v>0</v>
      </c>
    </row>
    <row r="156" spans="1:7" ht="12.75">
      <c r="A156" s="35">
        <v>2</v>
      </c>
      <c r="B156" s="130" t="s">
        <v>188</v>
      </c>
      <c r="C156" s="105" t="s">
        <v>189</v>
      </c>
      <c r="D156" s="35"/>
      <c r="E156" s="26">
        <f aca="true" t="shared" si="8" ref="E156:E173">F156+G156</f>
        <v>40000</v>
      </c>
      <c r="F156" s="126">
        <v>40000</v>
      </c>
      <c r="G156" s="127"/>
    </row>
    <row r="157" spans="1:7" s="63" customFormat="1" ht="21" customHeight="1">
      <c r="A157" s="128"/>
      <c r="B157" s="131" t="s">
        <v>190</v>
      </c>
      <c r="C157" s="128"/>
      <c r="D157" s="128"/>
      <c r="E157" s="129">
        <f t="shared" si="8"/>
        <v>20000</v>
      </c>
      <c r="F157" s="129">
        <f>SUM(F158:F158)</f>
        <v>20000</v>
      </c>
      <c r="G157" s="129">
        <f>SUM(G158:G158)</f>
        <v>0</v>
      </c>
    </row>
    <row r="158" spans="1:7" ht="12.75">
      <c r="A158" s="35">
        <v>3</v>
      </c>
      <c r="B158" s="132" t="s">
        <v>191</v>
      </c>
      <c r="C158" s="105" t="s">
        <v>189</v>
      </c>
      <c r="D158" s="35"/>
      <c r="E158" s="26">
        <f t="shared" si="8"/>
        <v>20000</v>
      </c>
      <c r="F158" s="127">
        <v>20000</v>
      </c>
      <c r="G158" s="127"/>
    </row>
    <row r="159" spans="1:7" s="63" customFormat="1" ht="12.75">
      <c r="A159" s="128"/>
      <c r="B159" s="128" t="s">
        <v>192</v>
      </c>
      <c r="C159" s="128"/>
      <c r="D159" s="128"/>
      <c r="E159" s="129">
        <f t="shared" si="8"/>
        <v>25000</v>
      </c>
      <c r="F159" s="129">
        <f>SUM(F160:F160)</f>
        <v>25000</v>
      </c>
      <c r="G159" s="129">
        <f>SUM(G160:G160)</f>
        <v>0</v>
      </c>
    </row>
    <row r="160" spans="1:7" ht="38.25">
      <c r="A160" s="35">
        <v>4</v>
      </c>
      <c r="B160" s="133" t="s">
        <v>193</v>
      </c>
      <c r="C160" s="105" t="s">
        <v>189</v>
      </c>
      <c r="D160" s="35"/>
      <c r="E160" s="26">
        <f t="shared" si="8"/>
        <v>25000</v>
      </c>
      <c r="F160" s="127">
        <v>25000</v>
      </c>
      <c r="G160" s="127"/>
    </row>
    <row r="161" spans="1:7" s="63" customFormat="1" ht="12.75">
      <c r="A161" s="128"/>
      <c r="B161" s="134" t="s">
        <v>194</v>
      </c>
      <c r="C161" s="128"/>
      <c r="D161" s="128"/>
      <c r="E161" s="129">
        <f t="shared" si="8"/>
        <v>30000</v>
      </c>
      <c r="F161" s="129">
        <f>F162</f>
        <v>30000</v>
      </c>
      <c r="G161" s="129">
        <f>G162</f>
        <v>0</v>
      </c>
    </row>
    <row r="162" spans="1:7" ht="12.75">
      <c r="A162" s="35">
        <v>5</v>
      </c>
      <c r="B162" s="135" t="s">
        <v>195</v>
      </c>
      <c r="C162" s="105" t="s">
        <v>189</v>
      </c>
      <c r="D162" s="35"/>
      <c r="E162" s="26">
        <f t="shared" si="8"/>
        <v>30000</v>
      </c>
      <c r="F162" s="127">
        <v>30000</v>
      </c>
      <c r="G162" s="127"/>
    </row>
    <row r="163" spans="1:7" s="63" customFormat="1" ht="12.75">
      <c r="A163" s="128"/>
      <c r="B163" s="134" t="s">
        <v>196</v>
      </c>
      <c r="C163" s="128"/>
      <c r="D163" s="128"/>
      <c r="E163" s="129">
        <f t="shared" si="8"/>
        <v>20000</v>
      </c>
      <c r="F163" s="129">
        <f>SUM(F164:F164)</f>
        <v>20000</v>
      </c>
      <c r="G163" s="129">
        <f>SUM(G164:G164)</f>
        <v>0</v>
      </c>
    </row>
    <row r="164" spans="1:7" ht="12.75">
      <c r="A164" s="35">
        <v>6</v>
      </c>
      <c r="B164" s="136" t="s">
        <v>197</v>
      </c>
      <c r="C164" s="105" t="s">
        <v>189</v>
      </c>
      <c r="D164" s="35"/>
      <c r="E164" s="26">
        <f t="shared" si="8"/>
        <v>20000</v>
      </c>
      <c r="F164" s="127">
        <v>20000</v>
      </c>
      <c r="G164" s="127"/>
    </row>
    <row r="165" spans="1:7" s="63" customFormat="1" ht="15.75" customHeight="1">
      <c r="A165" s="128"/>
      <c r="B165" s="137" t="s">
        <v>198</v>
      </c>
      <c r="C165" s="128"/>
      <c r="D165" s="128"/>
      <c r="E165" s="129">
        <f t="shared" si="8"/>
        <v>14000</v>
      </c>
      <c r="F165" s="129">
        <f>SUM(F166:F167)</f>
        <v>14000</v>
      </c>
      <c r="G165" s="129">
        <f>SUM(G166:G167)</f>
        <v>0</v>
      </c>
    </row>
    <row r="166" spans="1:7" ht="12.75">
      <c r="A166" s="35">
        <v>7</v>
      </c>
      <c r="B166" s="138" t="s">
        <v>199</v>
      </c>
      <c r="C166" s="105" t="s">
        <v>189</v>
      </c>
      <c r="D166" s="35"/>
      <c r="E166" s="26">
        <f t="shared" si="8"/>
        <v>8000</v>
      </c>
      <c r="F166" s="127">
        <v>8000</v>
      </c>
      <c r="G166" s="127"/>
    </row>
    <row r="167" spans="1:7" ht="12.75">
      <c r="A167" s="35">
        <v>8</v>
      </c>
      <c r="B167" s="138" t="s">
        <v>200</v>
      </c>
      <c r="C167" s="105" t="s">
        <v>189</v>
      </c>
      <c r="D167" s="35"/>
      <c r="E167" s="26">
        <f t="shared" si="8"/>
        <v>6000</v>
      </c>
      <c r="F167" s="127">
        <v>6000</v>
      </c>
      <c r="G167" s="127"/>
    </row>
    <row r="168" spans="1:7" s="63" customFormat="1" ht="12.75">
      <c r="A168" s="128"/>
      <c r="B168" s="139" t="s">
        <v>201</v>
      </c>
      <c r="C168" s="128"/>
      <c r="D168" s="128"/>
      <c r="E168" s="129">
        <f t="shared" si="8"/>
        <v>45000</v>
      </c>
      <c r="F168" s="129">
        <f>F169</f>
        <v>45000</v>
      </c>
      <c r="G168" s="129">
        <f>G169</f>
        <v>0</v>
      </c>
    </row>
    <row r="169" spans="1:7" ht="12.75">
      <c r="A169" s="35">
        <v>9</v>
      </c>
      <c r="B169" s="138" t="s">
        <v>202</v>
      </c>
      <c r="C169" s="105" t="s">
        <v>189</v>
      </c>
      <c r="D169" s="35"/>
      <c r="E169" s="26">
        <f t="shared" si="8"/>
        <v>45000</v>
      </c>
      <c r="F169" s="127">
        <v>45000</v>
      </c>
      <c r="G169" s="127"/>
    </row>
    <row r="170" spans="1:7" ht="12.75">
      <c r="A170" s="140"/>
      <c r="B170" s="139" t="s">
        <v>203</v>
      </c>
      <c r="C170" s="140"/>
      <c r="D170" s="140"/>
      <c r="E170" s="129">
        <f>E171</f>
        <v>60000</v>
      </c>
      <c r="F170" s="129">
        <f>F171</f>
        <v>60000</v>
      </c>
      <c r="G170" s="141">
        <f>G171</f>
        <v>0</v>
      </c>
    </row>
    <row r="171" spans="1:7" ht="38.25">
      <c r="A171" s="142">
        <v>10</v>
      </c>
      <c r="B171" s="138" t="s">
        <v>204</v>
      </c>
      <c r="C171" s="105" t="s">
        <v>189</v>
      </c>
      <c r="D171" s="35"/>
      <c r="E171" s="26">
        <f>F171+G171</f>
        <v>60000</v>
      </c>
      <c r="F171" s="127">
        <v>60000</v>
      </c>
      <c r="G171" s="127"/>
    </row>
    <row r="172" spans="1:7" ht="12.75">
      <c r="A172" s="128"/>
      <c r="B172" s="137" t="s">
        <v>205</v>
      </c>
      <c r="C172" s="128"/>
      <c r="D172" s="128"/>
      <c r="E172" s="129">
        <f>E173</f>
        <v>5000</v>
      </c>
      <c r="F172" s="129">
        <f>F173</f>
        <v>5000</v>
      </c>
      <c r="G172" s="129">
        <f>G173</f>
        <v>0</v>
      </c>
    </row>
    <row r="173" spans="1:7" ht="12.75">
      <c r="A173" s="35">
        <v>11</v>
      </c>
      <c r="B173" s="138" t="s">
        <v>206</v>
      </c>
      <c r="C173" s="105" t="s">
        <v>189</v>
      </c>
      <c r="D173" s="35"/>
      <c r="E173" s="26">
        <f t="shared" si="8"/>
        <v>5000</v>
      </c>
      <c r="F173" s="127">
        <v>5000</v>
      </c>
      <c r="G173" s="127"/>
    </row>
    <row r="174" spans="1:7" ht="12.75">
      <c r="A174" s="124"/>
      <c r="B174" s="124" t="s">
        <v>207</v>
      </c>
      <c r="C174" s="124"/>
      <c r="D174" s="124"/>
      <c r="E174" s="125">
        <f>F174+G174</f>
        <v>543000</v>
      </c>
      <c r="F174" s="125">
        <f>F175+F177+F179+F181+F183+F185+F187+F189</f>
        <v>543000</v>
      </c>
      <c r="G174" s="125">
        <f>G175+G177+G179+G181+G183+G185+G187+G189</f>
        <v>0</v>
      </c>
    </row>
    <row r="175" spans="1:7" s="63" customFormat="1" ht="12.75">
      <c r="A175" s="128"/>
      <c r="B175" s="128" t="s">
        <v>208</v>
      </c>
      <c r="C175" s="128"/>
      <c r="D175" s="128"/>
      <c r="E175" s="129">
        <f aca="true" t="shared" si="9" ref="E175:E184">F175+G175</f>
        <v>460500</v>
      </c>
      <c r="F175" s="129">
        <f>F176</f>
        <v>460500</v>
      </c>
      <c r="G175" s="129">
        <f>G176</f>
        <v>0</v>
      </c>
    </row>
    <row r="176" spans="1:7" ht="12.75">
      <c r="A176" s="35">
        <v>12</v>
      </c>
      <c r="B176" s="30" t="s">
        <v>209</v>
      </c>
      <c r="C176" s="105" t="s">
        <v>210</v>
      </c>
      <c r="D176" s="35"/>
      <c r="E176" s="26">
        <f t="shared" si="9"/>
        <v>460500</v>
      </c>
      <c r="F176" s="127">
        <v>460500</v>
      </c>
      <c r="G176" s="127"/>
    </row>
    <row r="177" spans="1:7" s="63" customFormat="1" ht="12.75">
      <c r="A177" s="128"/>
      <c r="B177" s="128" t="s">
        <v>211</v>
      </c>
      <c r="C177" s="128"/>
      <c r="D177" s="128"/>
      <c r="E177" s="129">
        <f t="shared" si="9"/>
        <v>8000</v>
      </c>
      <c r="F177" s="129">
        <f>F178</f>
        <v>8000</v>
      </c>
      <c r="G177" s="129">
        <f>G178</f>
        <v>0</v>
      </c>
    </row>
    <row r="178" spans="1:7" ht="12.75">
      <c r="A178" s="35">
        <v>13</v>
      </c>
      <c r="B178" s="30" t="s">
        <v>212</v>
      </c>
      <c r="C178" s="105" t="s">
        <v>210</v>
      </c>
      <c r="D178" s="35"/>
      <c r="E178" s="26">
        <f t="shared" si="9"/>
        <v>8000</v>
      </c>
      <c r="F178" s="127">
        <v>8000</v>
      </c>
      <c r="G178" s="127"/>
    </row>
    <row r="179" spans="1:7" s="63" customFormat="1" ht="12.75">
      <c r="A179" s="128"/>
      <c r="B179" s="128" t="s">
        <v>213</v>
      </c>
      <c r="C179" s="128"/>
      <c r="D179" s="128"/>
      <c r="E179" s="129">
        <f t="shared" si="9"/>
        <v>8000</v>
      </c>
      <c r="F179" s="129">
        <f>SUM(F180:F180)</f>
        <v>8000</v>
      </c>
      <c r="G179" s="129">
        <f>SUM(G180:G180)</f>
        <v>0</v>
      </c>
    </row>
    <row r="180" spans="1:7" ht="12.75">
      <c r="A180" s="35">
        <v>14</v>
      </c>
      <c r="B180" s="30" t="s">
        <v>214</v>
      </c>
      <c r="C180" s="105" t="s">
        <v>210</v>
      </c>
      <c r="D180" s="35"/>
      <c r="E180" s="26">
        <f t="shared" si="9"/>
        <v>8000</v>
      </c>
      <c r="F180" s="127">
        <v>8000</v>
      </c>
      <c r="G180" s="127"/>
    </row>
    <row r="181" spans="1:7" s="63" customFormat="1" ht="12.75">
      <c r="A181" s="128"/>
      <c r="B181" s="128" t="s">
        <v>215</v>
      </c>
      <c r="C181" s="128"/>
      <c r="D181" s="128"/>
      <c r="E181" s="129">
        <f t="shared" si="9"/>
        <v>8000</v>
      </c>
      <c r="F181" s="129">
        <f>SUM(F182:F182)</f>
        <v>8000</v>
      </c>
      <c r="G181" s="129">
        <f>SUM(G182:G182)</f>
        <v>0</v>
      </c>
    </row>
    <row r="182" spans="1:7" ht="12.75">
      <c r="A182" s="35">
        <v>15</v>
      </c>
      <c r="B182" s="130" t="s">
        <v>216</v>
      </c>
      <c r="C182" s="105" t="s">
        <v>210</v>
      </c>
      <c r="D182" s="35"/>
      <c r="E182" s="26">
        <f t="shared" si="9"/>
        <v>8000</v>
      </c>
      <c r="F182" s="127">
        <v>8000</v>
      </c>
      <c r="G182" s="127"/>
    </row>
    <row r="183" spans="1:7" s="63" customFormat="1" ht="12.75">
      <c r="A183" s="128"/>
      <c r="B183" s="131" t="s">
        <v>217</v>
      </c>
      <c r="C183" s="128"/>
      <c r="D183" s="128"/>
      <c r="E183" s="129">
        <f t="shared" si="9"/>
        <v>20000</v>
      </c>
      <c r="F183" s="129">
        <f>SUM(F184:F184)</f>
        <v>20000</v>
      </c>
      <c r="G183" s="129">
        <f>SUM(G184:G184)</f>
        <v>0</v>
      </c>
    </row>
    <row r="184" spans="1:7" ht="12.75">
      <c r="A184" s="35">
        <v>16</v>
      </c>
      <c r="B184" s="136" t="s">
        <v>218</v>
      </c>
      <c r="C184" s="105" t="s">
        <v>210</v>
      </c>
      <c r="D184" s="35"/>
      <c r="E184" s="26">
        <f t="shared" si="9"/>
        <v>20000</v>
      </c>
      <c r="F184" s="127">
        <v>20000</v>
      </c>
      <c r="G184" s="127"/>
    </row>
    <row r="185" spans="1:249" s="128" customFormat="1" ht="12.75">
      <c r="A185" s="143"/>
      <c r="B185" s="128" t="s">
        <v>219</v>
      </c>
      <c r="E185" s="129">
        <f>F185+G185</f>
        <v>6000</v>
      </c>
      <c r="F185" s="129">
        <f>F186</f>
        <v>6000</v>
      </c>
      <c r="G185" s="129">
        <f>G186</f>
        <v>0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</row>
    <row r="186" spans="1:249" s="147" customFormat="1" ht="12.75">
      <c r="A186" s="60">
        <v>17</v>
      </c>
      <c r="B186" s="144" t="s">
        <v>220</v>
      </c>
      <c r="C186" s="105" t="s">
        <v>210</v>
      </c>
      <c r="D186" s="145"/>
      <c r="E186" s="26">
        <f>F186+G186</f>
        <v>6000</v>
      </c>
      <c r="F186" s="26">
        <v>6000</v>
      </c>
      <c r="G186" s="14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</row>
    <row r="187" spans="1:249" s="128" customFormat="1" ht="12.75">
      <c r="A187" s="143"/>
      <c r="B187" s="128" t="s">
        <v>205</v>
      </c>
      <c r="E187" s="129">
        <f>F187+G187</f>
        <v>2500</v>
      </c>
      <c r="F187" s="129">
        <f>F188</f>
        <v>2500</v>
      </c>
      <c r="G187" s="129">
        <f>G188</f>
        <v>0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</row>
    <row r="188" spans="1:249" s="147" customFormat="1" ht="12.75">
      <c r="A188" s="60">
        <v>18</v>
      </c>
      <c r="B188" s="144" t="s">
        <v>221</v>
      </c>
      <c r="C188" s="105" t="s">
        <v>210</v>
      </c>
      <c r="D188" s="145"/>
      <c r="E188" s="26">
        <f>F188+G188</f>
        <v>2500</v>
      </c>
      <c r="F188" s="26">
        <v>2500</v>
      </c>
      <c r="G188" s="146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</row>
    <row r="189" spans="1:249" s="147" customFormat="1" ht="12.75">
      <c r="A189" s="143"/>
      <c r="B189" s="128" t="s">
        <v>222</v>
      </c>
      <c r="C189" s="129"/>
      <c r="D189" s="129"/>
      <c r="E189" s="129">
        <f>SUM(E190:E191)</f>
        <v>30000</v>
      </c>
      <c r="F189" s="129">
        <f>SUM(F190:F191)</f>
        <v>30000</v>
      </c>
      <c r="G189" s="129">
        <f>SUM(G190:G191)</f>
        <v>0</v>
      </c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</row>
    <row r="190" spans="1:249" s="147" customFormat="1" ht="12.75">
      <c r="A190" s="60">
        <v>19</v>
      </c>
      <c r="B190" s="144" t="s">
        <v>223</v>
      </c>
      <c r="C190" s="105" t="s">
        <v>210</v>
      </c>
      <c r="D190" s="145"/>
      <c r="E190" s="26">
        <f>F190+G190</f>
        <v>15000</v>
      </c>
      <c r="F190" s="26">
        <v>15000</v>
      </c>
      <c r="G190" s="146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</row>
    <row r="191" spans="1:249" s="147" customFormat="1" ht="12.75">
      <c r="A191" s="60">
        <v>20</v>
      </c>
      <c r="B191" s="144" t="s">
        <v>224</v>
      </c>
      <c r="C191" s="105" t="s">
        <v>210</v>
      </c>
      <c r="D191" s="145"/>
      <c r="E191" s="26">
        <f>F191+G191</f>
        <v>15000</v>
      </c>
      <c r="F191" s="26">
        <v>15000</v>
      </c>
      <c r="G191" s="146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</row>
    <row r="192" spans="1:7" ht="12.75">
      <c r="A192" s="148" t="s">
        <v>225</v>
      </c>
      <c r="B192" s="149" t="s">
        <v>226</v>
      </c>
      <c r="C192" s="149"/>
      <c r="D192" s="149"/>
      <c r="E192" s="149">
        <f>SUM(E193:E217)</f>
        <v>11962000</v>
      </c>
      <c r="F192" s="149">
        <f>SUM(F193:F217)</f>
        <v>11882000</v>
      </c>
      <c r="G192" s="149">
        <f>SUM(G193:G217)</f>
        <v>80000</v>
      </c>
    </row>
    <row r="193" spans="1:7" ht="12.75">
      <c r="A193" s="24">
        <v>1</v>
      </c>
      <c r="B193" s="150" t="s">
        <v>227</v>
      </c>
      <c r="C193" s="25" t="s">
        <v>42</v>
      </c>
      <c r="D193" s="24"/>
      <c r="E193" s="41">
        <f aca="true" t="shared" si="10" ref="E193:E217">F193+G193</f>
        <v>511000</v>
      </c>
      <c r="F193" s="41">
        <v>511000</v>
      </c>
      <c r="G193" s="41"/>
    </row>
    <row r="194" spans="1:7" ht="25.5">
      <c r="A194" s="24">
        <v>2</v>
      </c>
      <c r="B194" s="150" t="s">
        <v>228</v>
      </c>
      <c r="C194" s="25" t="s">
        <v>42</v>
      </c>
      <c r="D194" s="24"/>
      <c r="E194" s="41">
        <f t="shared" si="10"/>
        <v>926000</v>
      </c>
      <c r="F194" s="41">
        <v>926000</v>
      </c>
      <c r="G194" s="41"/>
    </row>
    <row r="195" spans="1:7" ht="25.5">
      <c r="A195" s="24">
        <v>3</v>
      </c>
      <c r="B195" s="150" t="s">
        <v>229</v>
      </c>
      <c r="C195" s="25" t="s">
        <v>42</v>
      </c>
      <c r="D195" s="24"/>
      <c r="E195" s="41">
        <f t="shared" si="10"/>
        <v>128000</v>
      </c>
      <c r="F195" s="41">
        <v>128000</v>
      </c>
      <c r="G195" s="41"/>
    </row>
    <row r="196" spans="1:7" ht="25.5">
      <c r="A196" s="24">
        <v>4</v>
      </c>
      <c r="B196" s="150" t="s">
        <v>230</v>
      </c>
      <c r="C196" s="25" t="s">
        <v>42</v>
      </c>
      <c r="D196" s="24"/>
      <c r="E196" s="41">
        <f t="shared" si="10"/>
        <v>2107000</v>
      </c>
      <c r="F196" s="41">
        <v>2107000</v>
      </c>
      <c r="G196" s="41"/>
    </row>
    <row r="197" spans="1:7" ht="12.75">
      <c r="A197" s="24">
        <v>5</v>
      </c>
      <c r="B197" s="150" t="s">
        <v>231</v>
      </c>
      <c r="C197" s="25" t="s">
        <v>42</v>
      </c>
      <c r="D197" s="24"/>
      <c r="E197" s="41">
        <f t="shared" si="10"/>
        <v>193000</v>
      </c>
      <c r="F197" s="41">
        <v>193000</v>
      </c>
      <c r="G197" s="41"/>
    </row>
    <row r="198" spans="1:7" ht="12.75">
      <c r="A198" s="24">
        <v>6</v>
      </c>
      <c r="B198" s="150" t="s">
        <v>232</v>
      </c>
      <c r="C198" s="25" t="s">
        <v>42</v>
      </c>
      <c r="D198" s="24"/>
      <c r="E198" s="41">
        <f t="shared" si="10"/>
        <v>1128000</v>
      </c>
      <c r="F198" s="41">
        <v>1128000</v>
      </c>
      <c r="G198" s="41"/>
    </row>
    <row r="199" spans="1:7" ht="12.75">
      <c r="A199" s="24">
        <v>7</v>
      </c>
      <c r="B199" s="150" t="s">
        <v>233</v>
      </c>
      <c r="C199" s="25" t="s">
        <v>42</v>
      </c>
      <c r="D199" s="24"/>
      <c r="E199" s="41">
        <f t="shared" si="10"/>
        <v>4276000</v>
      </c>
      <c r="F199" s="41">
        <v>4276000</v>
      </c>
      <c r="G199" s="41"/>
    </row>
    <row r="200" spans="1:7" ht="12.75">
      <c r="A200" s="24">
        <v>8</v>
      </c>
      <c r="B200" s="150" t="s">
        <v>234</v>
      </c>
      <c r="C200" s="25" t="s">
        <v>42</v>
      </c>
      <c r="D200" s="24"/>
      <c r="E200" s="41">
        <f t="shared" si="10"/>
        <v>340000</v>
      </c>
      <c r="F200" s="41">
        <v>340000</v>
      </c>
      <c r="G200" s="41"/>
    </row>
    <row r="201" spans="1:7" ht="12.75">
      <c r="A201" s="24">
        <v>9</v>
      </c>
      <c r="B201" s="150" t="s">
        <v>235</v>
      </c>
      <c r="C201" s="25" t="s">
        <v>42</v>
      </c>
      <c r="D201" s="24"/>
      <c r="E201" s="41">
        <f t="shared" si="10"/>
        <v>1516000</v>
      </c>
      <c r="F201" s="41">
        <v>1516000</v>
      </c>
      <c r="G201" s="41"/>
    </row>
    <row r="202" spans="1:7" ht="12.75">
      <c r="A202" s="24">
        <v>10</v>
      </c>
      <c r="B202" s="150" t="s">
        <v>236</v>
      </c>
      <c r="C202" s="25" t="s">
        <v>42</v>
      </c>
      <c r="D202" s="24"/>
      <c r="E202" s="41">
        <f t="shared" si="10"/>
        <v>300000</v>
      </c>
      <c r="F202" s="41">
        <v>300000</v>
      </c>
      <c r="G202" s="41"/>
    </row>
    <row r="203" spans="1:7" ht="12.75">
      <c r="A203" s="24">
        <v>11</v>
      </c>
      <c r="B203" s="150" t="s">
        <v>237</v>
      </c>
      <c r="C203" s="25" t="s">
        <v>42</v>
      </c>
      <c r="D203" s="24"/>
      <c r="E203" s="41">
        <f t="shared" si="10"/>
        <v>75000</v>
      </c>
      <c r="F203" s="41">
        <v>75000</v>
      </c>
      <c r="G203" s="41"/>
    </row>
    <row r="204" spans="1:7" ht="12.75">
      <c r="A204" s="24">
        <v>12</v>
      </c>
      <c r="B204" s="150" t="s">
        <v>238</v>
      </c>
      <c r="C204" s="25" t="s">
        <v>42</v>
      </c>
      <c r="D204" s="24"/>
      <c r="E204" s="41">
        <f t="shared" si="10"/>
        <v>90000</v>
      </c>
      <c r="F204" s="41">
        <v>90000</v>
      </c>
      <c r="G204" s="41"/>
    </row>
    <row r="205" spans="1:7" ht="12.75">
      <c r="A205" s="24">
        <v>13</v>
      </c>
      <c r="B205" s="150" t="s">
        <v>239</v>
      </c>
      <c r="C205" s="25" t="s">
        <v>42</v>
      </c>
      <c r="D205" s="24"/>
      <c r="E205" s="41">
        <f t="shared" si="10"/>
        <v>55000</v>
      </c>
      <c r="F205" s="41">
        <v>55000</v>
      </c>
      <c r="G205" s="41"/>
    </row>
    <row r="206" spans="1:7" ht="12.75">
      <c r="A206" s="24">
        <v>14</v>
      </c>
      <c r="B206" s="150" t="s">
        <v>240</v>
      </c>
      <c r="C206" s="25" t="s">
        <v>42</v>
      </c>
      <c r="D206" s="24"/>
      <c r="E206" s="41">
        <f t="shared" si="10"/>
        <v>5000</v>
      </c>
      <c r="F206" s="41">
        <v>5000</v>
      </c>
      <c r="G206" s="41"/>
    </row>
    <row r="207" spans="1:7" ht="12.75">
      <c r="A207" s="24">
        <v>15</v>
      </c>
      <c r="B207" s="150" t="s">
        <v>241</v>
      </c>
      <c r="C207" s="25" t="s">
        <v>42</v>
      </c>
      <c r="D207" s="24"/>
      <c r="E207" s="41">
        <f t="shared" si="10"/>
        <v>12000</v>
      </c>
      <c r="F207" s="41">
        <v>12000</v>
      </c>
      <c r="G207" s="41"/>
    </row>
    <row r="208" spans="1:7" ht="12.75">
      <c r="A208" s="24">
        <v>16</v>
      </c>
      <c r="B208" s="150" t="s">
        <v>242</v>
      </c>
      <c r="C208" s="25" t="s">
        <v>42</v>
      </c>
      <c r="D208" s="24"/>
      <c r="E208" s="41">
        <f t="shared" si="10"/>
        <v>30000</v>
      </c>
      <c r="F208" s="41">
        <v>30000</v>
      </c>
      <c r="G208" s="41"/>
    </row>
    <row r="209" spans="1:7" ht="12.75">
      <c r="A209" s="24">
        <v>17</v>
      </c>
      <c r="B209" s="150" t="s">
        <v>243</v>
      </c>
      <c r="C209" s="25" t="s">
        <v>42</v>
      </c>
      <c r="D209" s="24"/>
      <c r="E209" s="41">
        <f t="shared" si="10"/>
        <v>30000</v>
      </c>
      <c r="F209" s="41">
        <v>30000</v>
      </c>
      <c r="G209" s="41"/>
    </row>
    <row r="210" spans="1:7" ht="12.75">
      <c r="A210" s="24">
        <v>18</v>
      </c>
      <c r="B210" s="150" t="s">
        <v>244</v>
      </c>
      <c r="C210" s="25" t="s">
        <v>42</v>
      </c>
      <c r="D210" s="24"/>
      <c r="E210" s="41">
        <f t="shared" si="10"/>
        <v>12000</v>
      </c>
      <c r="F210" s="41">
        <v>12000</v>
      </c>
      <c r="G210" s="41"/>
    </row>
    <row r="211" spans="1:7" ht="12.75">
      <c r="A211" s="24">
        <v>19</v>
      </c>
      <c r="B211" s="150" t="s">
        <v>245</v>
      </c>
      <c r="C211" s="25" t="s">
        <v>42</v>
      </c>
      <c r="D211" s="24"/>
      <c r="E211" s="41">
        <f t="shared" si="10"/>
        <v>4000</v>
      </c>
      <c r="F211" s="41">
        <v>4000</v>
      </c>
      <c r="G211" s="41"/>
    </row>
    <row r="212" spans="1:7" ht="12.75">
      <c r="A212" s="24">
        <v>20</v>
      </c>
      <c r="B212" s="150" t="s">
        <v>246</v>
      </c>
      <c r="C212" s="25" t="s">
        <v>42</v>
      </c>
      <c r="D212" s="24"/>
      <c r="E212" s="41">
        <f t="shared" si="10"/>
        <v>6000</v>
      </c>
      <c r="F212" s="41">
        <v>6000</v>
      </c>
      <c r="G212" s="41"/>
    </row>
    <row r="213" spans="1:7" ht="12.75">
      <c r="A213" s="24">
        <v>21</v>
      </c>
      <c r="B213" s="144" t="s">
        <v>247</v>
      </c>
      <c r="C213" s="25" t="s">
        <v>42</v>
      </c>
      <c r="D213" s="24"/>
      <c r="E213" s="41">
        <f t="shared" si="10"/>
        <v>69000</v>
      </c>
      <c r="F213" s="41">
        <v>69000</v>
      </c>
      <c r="G213" s="41"/>
    </row>
    <row r="214" spans="1:7" ht="12.75">
      <c r="A214" s="24">
        <v>22</v>
      </c>
      <c r="B214" s="144" t="s">
        <v>248</v>
      </c>
      <c r="C214" s="25" t="s">
        <v>42</v>
      </c>
      <c r="D214" s="24"/>
      <c r="E214" s="41">
        <f t="shared" si="10"/>
        <v>4000</v>
      </c>
      <c r="F214" s="41">
        <v>4000</v>
      </c>
      <c r="G214" s="41"/>
    </row>
    <row r="215" spans="1:7" ht="12.75">
      <c r="A215" s="24">
        <v>23</v>
      </c>
      <c r="B215" s="144" t="s">
        <v>249</v>
      </c>
      <c r="C215" s="25" t="s">
        <v>42</v>
      </c>
      <c r="D215" s="24"/>
      <c r="E215" s="41">
        <f t="shared" si="10"/>
        <v>20000</v>
      </c>
      <c r="F215" s="41">
        <v>20000</v>
      </c>
      <c r="G215" s="41"/>
    </row>
    <row r="216" spans="1:7" ht="12.75">
      <c r="A216" s="24">
        <v>24</v>
      </c>
      <c r="B216" s="144" t="s">
        <v>250</v>
      </c>
      <c r="C216" s="25" t="s">
        <v>42</v>
      </c>
      <c r="D216" s="24"/>
      <c r="E216" s="41">
        <f t="shared" si="10"/>
        <v>45000</v>
      </c>
      <c r="F216" s="41">
        <v>45000</v>
      </c>
      <c r="G216" s="41"/>
    </row>
    <row r="217" spans="1:7" ht="12.75">
      <c r="A217" s="24">
        <v>25</v>
      </c>
      <c r="B217" s="144" t="s">
        <v>251</v>
      </c>
      <c r="C217" s="25" t="s">
        <v>42</v>
      </c>
      <c r="D217" s="24"/>
      <c r="E217" s="41">
        <f t="shared" si="10"/>
        <v>80000</v>
      </c>
      <c r="F217" s="41"/>
      <c r="G217" s="41">
        <v>80000</v>
      </c>
    </row>
  </sheetData>
  <sheetProtection/>
  <autoFilter ref="A4:G192"/>
  <mergeCells count="6">
    <mergeCell ref="A2:A3"/>
    <mergeCell ref="B2:B3"/>
    <mergeCell ref="C2:C3"/>
    <mergeCell ref="D2:D3"/>
    <mergeCell ref="E2:E3"/>
    <mergeCell ref="F2:G2"/>
  </mergeCells>
  <printOptions horizontalCentered="1"/>
  <pageMargins left="0.15748031496062992" right="0.1968503937007874" top="1.4566929133858268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 la HCJM nr.56/2021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dcterms:created xsi:type="dcterms:W3CDTF">2021-04-16T08:26:54Z</dcterms:created>
  <dcterms:modified xsi:type="dcterms:W3CDTF">2021-04-23T10:16:49Z</dcterms:modified>
  <cp:category/>
  <cp:version/>
  <cp:contentType/>
  <cp:contentStatus/>
</cp:coreProperties>
</file>