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000" activeTab="0"/>
  </bookViews>
  <sheets>
    <sheet name="Anexa 7" sheetId="1" r:id="rId1"/>
  </sheets>
  <definedNames>
    <definedName name="_xlnm._FilterDatabase" localSheetId="0" hidden="1">'Anexa 7'!$A$4:$K$4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<sst xmlns="http://schemas.openxmlformats.org/spreadsheetml/2006/main" count="413" uniqueCount="242">
  <si>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</si>
  <si>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</si>
  <si>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</si>
  <si>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</si>
  <si>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</si>
  <si>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</si>
  <si>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</si>
  <si>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</si>
  <si>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</si>
  <si>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</si>
  <si>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</si>
  <si>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</si>
  <si>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</si>
  <si>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</si>
  <si>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</si>
  <si>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</si>
  <si>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</si>
  <si>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</si>
  <si>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</si>
  <si>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</si>
  <si>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</si>
  <si>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</si>
  <si>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</si>
  <si>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</si>
  <si>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</si>
  <si>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</si>
  <si>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</si>
  <si>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</si>
  <si>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</si>
  <si>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</si>
  <si>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</si>
  <si>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</si>
  <si>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</si>
  <si>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</si>
  <si>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</si>
  <si>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</si>
  <si>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</si>
  <si>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</si>
  <si>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</si>
  <si>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</si>
  <si>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</si>
  <si>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</si>
  <si>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</si>
  <si>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</si>
  <si>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</si>
  <si>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</si>
  <si>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</si>
  <si>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</si>
  <si>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</si>
  <si>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</si>
  <si>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</si>
  <si>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</si>
  <si>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</si>
  <si>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</si>
  <si>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</si>
  <si>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</si>
  <si>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</si>
  <si>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</si>
  <si>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</si>
  <si>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</si>
  <si>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</si>
  <si>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</si>
  <si>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</si>
  <si>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</si>
  <si>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</si>
  <si>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</si>
  <si>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</si>
  <si>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</si>
  <si>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</si>
  <si>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</si>
  <si>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</si>
  <si>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</si>
  <si>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</si>
  <si>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</si>
  <si>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</si>
  <si>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</si>
  <si>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</si>
  <si>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6.8</t>
  </si>
  <si>
    <t xml:space="preserve">Generator curent </t>
  </si>
  <si>
    <t>6.9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</si>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</sst>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view="pageLayout" workbookViewId="0" topLeftCell="J112">
      <selection activeCell="M145" sqref="M14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2" customWidth="1"/>
    <col min="8" max="8" width="15.28125" style="32" customWidth="1"/>
    <col min="9" max="9" width="10.140625" style="32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7" t="s">
        <v>0</v>
      </c>
      <c r="B2" s="128" t="s">
        <v>1</v>
      </c>
      <c r="C2" s="127" t="s">
        <v>2</v>
      </c>
      <c r="D2" s="127" t="s">
        <v>3</v>
      </c>
      <c r="E2" s="127" t="s">
        <v>239</v>
      </c>
      <c r="F2" s="127" t="s">
        <v>218</v>
      </c>
      <c r="G2" s="127" t="s">
        <v>4</v>
      </c>
      <c r="H2" s="127" t="s">
        <v>5</v>
      </c>
      <c r="I2" s="127"/>
    </row>
    <row r="3" spans="1:9" ht="40.5" customHeight="1">
      <c r="A3" s="127"/>
      <c r="B3" s="128"/>
      <c r="C3" s="129"/>
      <c r="D3" s="129"/>
      <c r="E3" s="129"/>
      <c r="F3" s="129"/>
      <c r="G3" s="127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11" ht="12.75">
      <c r="A5" s="10"/>
      <c r="B5" s="11" t="s">
        <v>8</v>
      </c>
      <c r="C5" s="12"/>
      <c r="D5" s="10"/>
      <c r="E5" s="114">
        <f>E6+E67+E124+E170+E176+E65</f>
        <v>117140000</v>
      </c>
      <c r="F5" s="114">
        <f>F6+F67+F124+F170+F176+F65</f>
        <v>49000</v>
      </c>
      <c r="G5" s="13">
        <f>G6+G67+G124+G170+G176+G65</f>
        <v>117189000</v>
      </c>
      <c r="H5" s="13">
        <f>H6+H67+H124+H170+H176+H65</f>
        <v>105762000</v>
      </c>
      <c r="I5" s="13">
        <f>I6+I67+I124+I170+I176+I65</f>
        <v>11427000</v>
      </c>
      <c r="J5" s="122"/>
      <c r="K5" s="122"/>
    </row>
    <row r="6" spans="1:11" ht="12.75">
      <c r="A6" s="14"/>
      <c r="B6" s="15" t="s">
        <v>9</v>
      </c>
      <c r="C6" s="16"/>
      <c r="D6" s="17"/>
      <c r="E6" s="111">
        <f>E27+E42+E21+E61+E7</f>
        <v>72037000</v>
      </c>
      <c r="F6" s="111">
        <f>F27+F42+F21+F61+F7</f>
        <v>44000</v>
      </c>
      <c r="G6" s="18">
        <f>G27+G42+G21+G61+G7</f>
        <v>72081000</v>
      </c>
      <c r="H6" s="18">
        <f>H27+H42+H21+H61+H7</f>
        <v>72081000</v>
      </c>
      <c r="I6" s="18">
        <f>I27+I42+I21+I61+I7</f>
        <v>0</v>
      </c>
      <c r="J6" s="122"/>
      <c r="K6" s="122"/>
    </row>
    <row r="7" spans="1:11" s="23" customFormat="1" ht="12.75">
      <c r="A7" s="19"/>
      <c r="B7" s="20" t="s">
        <v>10</v>
      </c>
      <c r="C7" s="8"/>
      <c r="D7" s="21"/>
      <c r="E7" s="112">
        <f>SUM(E8:E20)</f>
        <v>5015000</v>
      </c>
      <c r="F7" s="112">
        <f>SUM(F8:F20)</f>
        <v>0</v>
      </c>
      <c r="G7" s="28">
        <f>SUM(G8:G20)</f>
        <v>5015000</v>
      </c>
      <c r="H7" s="22">
        <f>SUM(H8:H20)</f>
        <v>5015000</v>
      </c>
      <c r="I7" s="22">
        <f>SUM(I8:I20)</f>
        <v>0</v>
      </c>
      <c r="J7" s="122"/>
      <c r="K7" s="122"/>
    </row>
    <row r="8" spans="1:11" ht="25.5">
      <c r="A8" s="24">
        <v>1</v>
      </c>
      <c r="B8" s="25" t="s">
        <v>11</v>
      </c>
      <c r="C8" s="26" t="s">
        <v>12</v>
      </c>
      <c r="D8" s="25" t="s">
        <v>13</v>
      </c>
      <c r="E8" s="115">
        <v>132000</v>
      </c>
      <c r="F8" s="115"/>
      <c r="G8" s="27">
        <f>E8+F8</f>
        <v>132000</v>
      </c>
      <c r="H8" s="27">
        <v>132000</v>
      </c>
      <c r="I8" s="28"/>
      <c r="J8" s="122"/>
      <c r="K8" s="122"/>
    </row>
    <row r="9" spans="1:11" ht="25.5">
      <c r="A9" s="24">
        <v>2</v>
      </c>
      <c r="B9" s="25" t="s">
        <v>14</v>
      </c>
      <c r="C9" s="26" t="s">
        <v>12</v>
      </c>
      <c r="D9" s="25" t="s">
        <v>13</v>
      </c>
      <c r="E9" s="115">
        <v>3361000</v>
      </c>
      <c r="F9" s="115"/>
      <c r="G9" s="27">
        <f aca="true" t="shared" si="0" ref="G9:G20">E9+F9</f>
        <v>3361000</v>
      </c>
      <c r="H9" s="27">
        <f>3361000</f>
        <v>3361000</v>
      </c>
      <c r="I9" s="28"/>
      <c r="J9" s="122"/>
      <c r="K9" s="122"/>
    </row>
    <row r="10" spans="1:11" ht="38.25">
      <c r="A10" s="24">
        <v>3</v>
      </c>
      <c r="B10" s="25" t="s">
        <v>15</v>
      </c>
      <c r="C10" s="26" t="s">
        <v>12</v>
      </c>
      <c r="D10" s="25" t="s">
        <v>16</v>
      </c>
      <c r="E10" s="115">
        <v>21000</v>
      </c>
      <c r="F10" s="115"/>
      <c r="G10" s="27">
        <f t="shared" si="0"/>
        <v>21000</v>
      </c>
      <c r="H10" s="27">
        <v>21000</v>
      </c>
      <c r="I10" s="28"/>
      <c r="J10" s="122"/>
      <c r="K10" s="122"/>
    </row>
    <row r="11" spans="1:11" ht="38.25">
      <c r="A11" s="24">
        <v>4</v>
      </c>
      <c r="B11" s="25" t="s">
        <v>17</v>
      </c>
      <c r="C11" s="26" t="s">
        <v>12</v>
      </c>
      <c r="D11" s="25" t="s">
        <v>18</v>
      </c>
      <c r="E11" s="115">
        <v>156000</v>
      </c>
      <c r="F11" s="115"/>
      <c r="G11" s="27">
        <f t="shared" si="0"/>
        <v>156000</v>
      </c>
      <c r="H11" s="29">
        <v>156000</v>
      </c>
      <c r="I11" s="28"/>
      <c r="J11" s="122"/>
      <c r="K11" s="122"/>
    </row>
    <row r="12" spans="1:11" ht="25.5">
      <c r="A12" s="24">
        <v>5</v>
      </c>
      <c r="B12" s="25" t="s">
        <v>19</v>
      </c>
      <c r="C12" s="26" t="s">
        <v>12</v>
      </c>
      <c r="D12" s="25" t="s">
        <v>20</v>
      </c>
      <c r="E12" s="115">
        <v>820000</v>
      </c>
      <c r="F12" s="115"/>
      <c r="G12" s="27">
        <f t="shared" si="0"/>
        <v>820000</v>
      </c>
      <c r="H12" s="27">
        <v>820000</v>
      </c>
      <c r="I12" s="28"/>
      <c r="J12" s="122"/>
      <c r="K12" s="122"/>
    </row>
    <row r="13" spans="1:11" ht="15">
      <c r="A13" s="24">
        <v>6</v>
      </c>
      <c r="B13" s="25" t="s">
        <v>21</v>
      </c>
      <c r="C13" s="26" t="s">
        <v>12</v>
      </c>
      <c r="D13" s="30"/>
      <c r="E13" s="116">
        <v>3000</v>
      </c>
      <c r="F13" s="116"/>
      <c r="G13" s="27">
        <f t="shared" si="0"/>
        <v>3000</v>
      </c>
      <c r="H13" s="27">
        <v>3000</v>
      </c>
      <c r="I13" s="28"/>
      <c r="J13" s="122"/>
      <c r="K13" s="122"/>
    </row>
    <row r="14" spans="1:11" ht="15">
      <c r="A14" s="24">
        <v>7</v>
      </c>
      <c r="B14" s="25" t="s">
        <v>22</v>
      </c>
      <c r="C14" s="26" t="s">
        <v>12</v>
      </c>
      <c r="D14" s="30"/>
      <c r="E14" s="116">
        <v>295000</v>
      </c>
      <c r="F14" s="116"/>
      <c r="G14" s="27">
        <f t="shared" si="0"/>
        <v>295000</v>
      </c>
      <c r="H14" s="27">
        <v>295000</v>
      </c>
      <c r="I14" s="28"/>
      <c r="J14" s="122"/>
      <c r="K14" s="122"/>
    </row>
    <row r="15" spans="1:11" ht="15">
      <c r="A15" s="24">
        <v>8</v>
      </c>
      <c r="B15" s="25" t="s">
        <v>23</v>
      </c>
      <c r="C15" s="26" t="s">
        <v>12</v>
      </c>
      <c r="D15" s="30"/>
      <c r="E15" s="116">
        <v>6000</v>
      </c>
      <c r="F15" s="116"/>
      <c r="G15" s="27">
        <f t="shared" si="0"/>
        <v>6000</v>
      </c>
      <c r="H15" s="27">
        <v>6000</v>
      </c>
      <c r="I15" s="28"/>
      <c r="J15" s="122"/>
      <c r="K15" s="122"/>
    </row>
    <row r="16" spans="1:11" ht="15">
      <c r="A16" s="24">
        <v>9</v>
      </c>
      <c r="B16" s="25" t="s">
        <v>24</v>
      </c>
      <c r="C16" s="26" t="s">
        <v>12</v>
      </c>
      <c r="D16" s="30"/>
      <c r="E16" s="116">
        <v>60000</v>
      </c>
      <c r="F16" s="116"/>
      <c r="G16" s="27">
        <f t="shared" si="0"/>
        <v>60000</v>
      </c>
      <c r="H16" s="27">
        <v>60000</v>
      </c>
      <c r="I16" s="28"/>
      <c r="J16" s="122"/>
      <c r="K16" s="122"/>
    </row>
    <row r="17" spans="1:11" ht="12.75">
      <c r="A17" s="24">
        <v>10</v>
      </c>
      <c r="B17" s="25" t="s">
        <v>25</v>
      </c>
      <c r="C17" s="26" t="s">
        <v>12</v>
      </c>
      <c r="D17" s="24"/>
      <c r="E17" s="115">
        <v>114000</v>
      </c>
      <c r="F17" s="115"/>
      <c r="G17" s="27">
        <f t="shared" si="0"/>
        <v>114000</v>
      </c>
      <c r="H17" s="27">
        <v>114000</v>
      </c>
      <c r="I17" s="28"/>
      <c r="J17" s="122"/>
      <c r="K17" s="122"/>
    </row>
    <row r="18" spans="1:11" ht="12.75">
      <c r="A18" s="24">
        <v>11</v>
      </c>
      <c r="B18" s="31" t="s">
        <v>26</v>
      </c>
      <c r="C18" s="26" t="s">
        <v>12</v>
      </c>
      <c r="D18" s="24"/>
      <c r="E18" s="115">
        <v>13000</v>
      </c>
      <c r="F18" s="115"/>
      <c r="G18" s="27">
        <f t="shared" si="0"/>
        <v>13000</v>
      </c>
      <c r="H18" s="27">
        <v>13000</v>
      </c>
      <c r="I18" s="28"/>
      <c r="J18" s="122"/>
      <c r="K18" s="122"/>
    </row>
    <row r="19" spans="1:11" ht="12.75">
      <c r="A19" s="24">
        <v>12</v>
      </c>
      <c r="B19" s="31" t="s">
        <v>26</v>
      </c>
      <c r="C19" s="26" t="s">
        <v>12</v>
      </c>
      <c r="D19" s="24"/>
      <c r="E19" s="115">
        <v>24000</v>
      </c>
      <c r="F19" s="115"/>
      <c r="G19" s="27">
        <f t="shared" si="0"/>
        <v>24000</v>
      </c>
      <c r="H19" s="27">
        <v>24000</v>
      </c>
      <c r="I19" s="28"/>
      <c r="J19" s="122"/>
      <c r="K19" s="122"/>
    </row>
    <row r="20" spans="1:11" ht="12.75">
      <c r="A20" s="24">
        <v>13</v>
      </c>
      <c r="B20" s="25" t="s">
        <v>27</v>
      </c>
      <c r="C20" s="26" t="s">
        <v>12</v>
      </c>
      <c r="D20" s="24"/>
      <c r="E20" s="115">
        <v>10000</v>
      </c>
      <c r="F20" s="115"/>
      <c r="G20" s="27">
        <f t="shared" si="0"/>
        <v>10000</v>
      </c>
      <c r="H20" s="27">
        <v>10000</v>
      </c>
      <c r="I20" s="28"/>
      <c r="J20" s="122"/>
      <c r="K20" s="122"/>
    </row>
    <row r="21" spans="1:11" s="23" customFormat="1" ht="12.75">
      <c r="A21" s="24"/>
      <c r="B21" s="20" t="s">
        <v>28</v>
      </c>
      <c r="C21" s="26"/>
      <c r="D21" s="24"/>
      <c r="E21" s="112">
        <f>SUM(E22:E26)</f>
        <v>187000</v>
      </c>
      <c r="F21" s="112">
        <f>SUM(F22:F26)</f>
        <v>0</v>
      </c>
      <c r="G21" s="28">
        <f>SUM(G22:G26)</f>
        <v>187000</v>
      </c>
      <c r="H21" s="28">
        <f>SUM(H22:H26)</f>
        <v>187000</v>
      </c>
      <c r="I21" s="28">
        <f>SUM(I22:I26)</f>
        <v>0</v>
      </c>
      <c r="J21" s="122"/>
      <c r="K21" s="122"/>
    </row>
    <row r="22" spans="1:11" s="23" customFormat="1" ht="12.75">
      <c r="A22" s="24">
        <v>1</v>
      </c>
      <c r="B22" s="25" t="s">
        <v>29</v>
      </c>
      <c r="C22" s="26" t="s">
        <v>30</v>
      </c>
      <c r="D22" s="24"/>
      <c r="E22" s="115">
        <v>14000</v>
      </c>
      <c r="F22" s="115"/>
      <c r="G22" s="27">
        <f>E22+F22</f>
        <v>14000</v>
      </c>
      <c r="H22" s="27">
        <v>14000</v>
      </c>
      <c r="I22" s="27"/>
      <c r="J22" s="122"/>
      <c r="K22" s="122"/>
    </row>
    <row r="23" spans="1:11" s="23" customFormat="1" ht="12.75">
      <c r="A23" s="24">
        <v>2</v>
      </c>
      <c r="B23" s="25" t="s">
        <v>31</v>
      </c>
      <c r="C23" s="26" t="s">
        <v>30</v>
      </c>
      <c r="D23" s="24"/>
      <c r="E23" s="115">
        <v>8000</v>
      </c>
      <c r="F23" s="115"/>
      <c r="G23" s="27">
        <f>E23+F23</f>
        <v>8000</v>
      </c>
      <c r="H23" s="27">
        <v>8000</v>
      </c>
      <c r="I23" s="27"/>
      <c r="J23" s="122"/>
      <c r="K23" s="122"/>
    </row>
    <row r="24" spans="1:11" s="23" customFormat="1" ht="12.75">
      <c r="A24" s="24">
        <v>3</v>
      </c>
      <c r="B24" s="25" t="s">
        <v>32</v>
      </c>
      <c r="C24" s="26" t="s">
        <v>30</v>
      </c>
      <c r="D24" s="24"/>
      <c r="E24" s="115">
        <v>8000</v>
      </c>
      <c r="F24" s="115"/>
      <c r="G24" s="27">
        <f>E24+F24</f>
        <v>8000</v>
      </c>
      <c r="H24" s="27">
        <v>8000</v>
      </c>
      <c r="I24" s="27"/>
      <c r="J24" s="122"/>
      <c r="K24" s="122"/>
    </row>
    <row r="25" spans="1:11" s="23" customFormat="1" ht="12.75">
      <c r="A25" s="24">
        <v>4</v>
      </c>
      <c r="B25" s="25" t="s">
        <v>33</v>
      </c>
      <c r="C25" s="26" t="s">
        <v>30</v>
      </c>
      <c r="D25" s="24"/>
      <c r="E25" s="115">
        <v>100000</v>
      </c>
      <c r="F25" s="115"/>
      <c r="G25" s="27">
        <f>E25+F25</f>
        <v>100000</v>
      </c>
      <c r="H25" s="27">
        <v>100000</v>
      </c>
      <c r="I25" s="27"/>
      <c r="J25" s="122"/>
      <c r="K25" s="122"/>
    </row>
    <row r="26" spans="1:11" s="23" customFormat="1" ht="25.5">
      <c r="A26" s="24">
        <v>5</v>
      </c>
      <c r="B26" s="31" t="s">
        <v>34</v>
      </c>
      <c r="C26" s="26" t="s">
        <v>30</v>
      </c>
      <c r="D26" s="24"/>
      <c r="E26" s="115">
        <v>57000</v>
      </c>
      <c r="F26" s="115"/>
      <c r="G26" s="27">
        <f>E26+F26</f>
        <v>57000</v>
      </c>
      <c r="H26" s="27">
        <v>57000</v>
      </c>
      <c r="I26" s="27"/>
      <c r="J26" s="122"/>
      <c r="K26" s="122"/>
    </row>
    <row r="27" spans="1:11" s="23" customFormat="1" ht="12.75">
      <c r="A27" s="19"/>
      <c r="B27" s="20" t="s">
        <v>35</v>
      </c>
      <c r="C27" s="26" t="s">
        <v>36</v>
      </c>
      <c r="D27" s="19"/>
      <c r="E27" s="28">
        <f>SUM(E28:E41)</f>
        <v>1218000</v>
      </c>
      <c r="F27" s="28">
        <f>SUM(F28:F41)</f>
        <v>0</v>
      </c>
      <c r="G27" s="28">
        <f>SUM(G28:G41)</f>
        <v>1218000</v>
      </c>
      <c r="H27" s="28">
        <f>SUM(H28:H41)</f>
        <v>1218000</v>
      </c>
      <c r="I27" s="28">
        <f>SUM(I28:I41)</f>
        <v>0</v>
      </c>
      <c r="J27" s="122"/>
      <c r="K27" s="122"/>
    </row>
    <row r="28" spans="1:11" s="32" customFormat="1" ht="12.75">
      <c r="A28" s="24">
        <v>1</v>
      </c>
      <c r="B28" s="25" t="s">
        <v>37</v>
      </c>
      <c r="C28" s="26" t="s">
        <v>36</v>
      </c>
      <c r="D28" s="24"/>
      <c r="E28" s="115">
        <v>75000</v>
      </c>
      <c r="F28" s="115"/>
      <c r="G28" s="27">
        <f>E28+F28</f>
        <v>75000</v>
      </c>
      <c r="H28" s="27">
        <v>75000</v>
      </c>
      <c r="I28" s="27"/>
      <c r="J28" s="122"/>
      <c r="K28" s="122"/>
    </row>
    <row r="29" spans="1:11" s="32" customFormat="1" ht="12.75">
      <c r="A29" s="24">
        <v>2</v>
      </c>
      <c r="B29" s="25" t="s">
        <v>38</v>
      </c>
      <c r="C29" s="26" t="s">
        <v>36</v>
      </c>
      <c r="D29" s="24"/>
      <c r="E29" s="115">
        <v>21000</v>
      </c>
      <c r="F29" s="115"/>
      <c r="G29" s="27">
        <f aca="true" t="shared" si="1" ref="G29:G41">E29+F29</f>
        <v>21000</v>
      </c>
      <c r="H29" s="27">
        <v>21000</v>
      </c>
      <c r="I29" s="27"/>
      <c r="J29" s="122"/>
      <c r="K29" s="122"/>
    </row>
    <row r="30" spans="1:11" s="32" customFormat="1" ht="12.75">
      <c r="A30" s="24">
        <v>3</v>
      </c>
      <c r="B30" s="25" t="s">
        <v>39</v>
      </c>
      <c r="C30" s="26" t="s">
        <v>36</v>
      </c>
      <c r="D30" s="24"/>
      <c r="E30" s="115">
        <v>130000</v>
      </c>
      <c r="F30" s="115"/>
      <c r="G30" s="27">
        <f t="shared" si="1"/>
        <v>130000</v>
      </c>
      <c r="H30" s="27">
        <v>130000</v>
      </c>
      <c r="I30" s="27"/>
      <c r="J30" s="122"/>
      <c r="K30" s="122"/>
    </row>
    <row r="31" spans="1:11" s="32" customFormat="1" ht="12.75">
      <c r="A31" s="24">
        <v>4</v>
      </c>
      <c r="B31" s="25" t="s">
        <v>40</v>
      </c>
      <c r="C31" s="26" t="s">
        <v>36</v>
      </c>
      <c r="D31" s="24"/>
      <c r="E31" s="115">
        <v>120000</v>
      </c>
      <c r="F31" s="115"/>
      <c r="G31" s="27">
        <f t="shared" si="1"/>
        <v>120000</v>
      </c>
      <c r="H31" s="27">
        <v>120000</v>
      </c>
      <c r="I31" s="27"/>
      <c r="J31" s="122"/>
      <c r="K31" s="122"/>
    </row>
    <row r="32" spans="1:11" s="32" customFormat="1" ht="12.75">
      <c r="A32" s="24">
        <v>5</v>
      </c>
      <c r="B32" s="25" t="s">
        <v>41</v>
      </c>
      <c r="C32" s="26" t="s">
        <v>36</v>
      </c>
      <c r="D32" s="24"/>
      <c r="E32" s="115">
        <v>25000</v>
      </c>
      <c r="F32" s="115"/>
      <c r="G32" s="27">
        <f t="shared" si="1"/>
        <v>25000</v>
      </c>
      <c r="H32" s="27">
        <v>25000</v>
      </c>
      <c r="I32" s="27"/>
      <c r="J32" s="122"/>
      <c r="K32" s="122"/>
    </row>
    <row r="33" spans="1:11" s="32" customFormat="1" ht="12.75">
      <c r="A33" s="24">
        <v>6</v>
      </c>
      <c r="B33" s="25" t="s">
        <v>42</v>
      </c>
      <c r="C33" s="26" t="s">
        <v>36</v>
      </c>
      <c r="D33" s="24"/>
      <c r="E33" s="115">
        <v>75000</v>
      </c>
      <c r="F33" s="115"/>
      <c r="G33" s="27">
        <f t="shared" si="1"/>
        <v>75000</v>
      </c>
      <c r="H33" s="27">
        <v>75000</v>
      </c>
      <c r="I33" s="27"/>
      <c r="J33" s="122"/>
      <c r="K33" s="122"/>
    </row>
    <row r="34" spans="1:11" s="32" customFormat="1" ht="12.75">
      <c r="A34" s="24">
        <v>7</v>
      </c>
      <c r="B34" s="25" t="s">
        <v>43</v>
      </c>
      <c r="C34" s="26" t="s">
        <v>36</v>
      </c>
      <c r="D34" s="24"/>
      <c r="E34" s="115">
        <v>120000</v>
      </c>
      <c r="F34" s="115"/>
      <c r="G34" s="27">
        <f t="shared" si="1"/>
        <v>120000</v>
      </c>
      <c r="H34" s="27">
        <v>120000</v>
      </c>
      <c r="I34" s="27"/>
      <c r="J34" s="122"/>
      <c r="K34" s="122"/>
    </row>
    <row r="35" spans="1:11" s="32" customFormat="1" ht="12.75">
      <c r="A35" s="24">
        <v>8</v>
      </c>
      <c r="B35" s="25" t="s">
        <v>44</v>
      </c>
      <c r="C35" s="26" t="s">
        <v>36</v>
      </c>
      <c r="D35" s="24"/>
      <c r="E35" s="115">
        <v>15000</v>
      </c>
      <c r="F35" s="115"/>
      <c r="G35" s="27">
        <f t="shared" si="1"/>
        <v>15000</v>
      </c>
      <c r="H35" s="27">
        <v>15000</v>
      </c>
      <c r="I35" s="27"/>
      <c r="J35" s="122"/>
      <c r="K35" s="122"/>
    </row>
    <row r="36" spans="1:11" s="32" customFormat="1" ht="12.75">
      <c r="A36" s="24">
        <v>9</v>
      </c>
      <c r="B36" s="25" t="s">
        <v>45</v>
      </c>
      <c r="C36" s="26" t="s">
        <v>36</v>
      </c>
      <c r="D36" s="24"/>
      <c r="E36" s="115">
        <v>27000</v>
      </c>
      <c r="F36" s="115"/>
      <c r="G36" s="27">
        <f t="shared" si="1"/>
        <v>27000</v>
      </c>
      <c r="H36" s="27">
        <v>27000</v>
      </c>
      <c r="I36" s="27"/>
      <c r="J36" s="122"/>
      <c r="K36" s="122"/>
    </row>
    <row r="37" spans="1:11" s="32" customFormat="1" ht="12.75">
      <c r="A37" s="24">
        <v>10</v>
      </c>
      <c r="B37" s="25" t="s">
        <v>46</v>
      </c>
      <c r="C37" s="26" t="s">
        <v>36</v>
      </c>
      <c r="D37" s="24"/>
      <c r="E37" s="115">
        <v>5000</v>
      </c>
      <c r="F37" s="115"/>
      <c r="G37" s="27">
        <f t="shared" si="1"/>
        <v>5000</v>
      </c>
      <c r="H37" s="27">
        <v>5000</v>
      </c>
      <c r="I37" s="27"/>
      <c r="J37" s="122"/>
      <c r="K37" s="122"/>
    </row>
    <row r="38" spans="1:11" s="32" customFormat="1" ht="12.75">
      <c r="A38" s="24">
        <v>11</v>
      </c>
      <c r="B38" s="33" t="s">
        <v>47</v>
      </c>
      <c r="C38" s="26" t="s">
        <v>36</v>
      </c>
      <c r="D38" s="24"/>
      <c r="E38" s="115">
        <v>314000</v>
      </c>
      <c r="F38" s="115"/>
      <c r="G38" s="27">
        <f t="shared" si="1"/>
        <v>314000</v>
      </c>
      <c r="H38" s="27">
        <v>314000</v>
      </c>
      <c r="I38" s="27"/>
      <c r="J38" s="122"/>
      <c r="K38" s="122"/>
    </row>
    <row r="39" spans="1:11" s="32" customFormat="1" ht="12.75">
      <c r="A39" s="24">
        <v>12</v>
      </c>
      <c r="B39" s="34" t="s">
        <v>48</v>
      </c>
      <c r="C39" s="26" t="s">
        <v>36</v>
      </c>
      <c r="D39" s="24"/>
      <c r="E39" s="115">
        <v>42000</v>
      </c>
      <c r="F39" s="115"/>
      <c r="G39" s="27">
        <f t="shared" si="1"/>
        <v>42000</v>
      </c>
      <c r="H39" s="27">
        <v>42000</v>
      </c>
      <c r="I39" s="27"/>
      <c r="J39" s="122"/>
      <c r="K39" s="122"/>
    </row>
    <row r="40" spans="1:11" s="32" customFormat="1" ht="12.75">
      <c r="A40" s="24">
        <v>13</v>
      </c>
      <c r="B40" s="34" t="s">
        <v>49</v>
      </c>
      <c r="C40" s="26" t="s">
        <v>36</v>
      </c>
      <c r="D40" s="24"/>
      <c r="E40" s="115">
        <v>10000</v>
      </c>
      <c r="F40" s="115"/>
      <c r="G40" s="27">
        <f t="shared" si="1"/>
        <v>10000</v>
      </c>
      <c r="H40" s="27">
        <v>10000</v>
      </c>
      <c r="I40" s="27"/>
      <c r="J40" s="122"/>
      <c r="K40" s="122"/>
    </row>
    <row r="41" spans="1:11" s="32" customFormat="1" ht="12.75">
      <c r="A41" s="24">
        <v>14</v>
      </c>
      <c r="B41" s="33" t="s">
        <v>50</v>
      </c>
      <c r="C41" s="26" t="s">
        <v>36</v>
      </c>
      <c r="D41" s="24"/>
      <c r="E41" s="115">
        <v>239000</v>
      </c>
      <c r="F41" s="115"/>
      <c r="G41" s="27">
        <f t="shared" si="1"/>
        <v>239000</v>
      </c>
      <c r="H41" s="27">
        <v>239000</v>
      </c>
      <c r="I41" s="27"/>
      <c r="J41" s="122"/>
      <c r="K41" s="122"/>
    </row>
    <row r="42" spans="1:11" s="23" customFormat="1" ht="12.75">
      <c r="A42" s="19"/>
      <c r="B42" s="20" t="s">
        <v>51</v>
      </c>
      <c r="C42" s="8"/>
      <c r="D42" s="19"/>
      <c r="E42" s="28">
        <f>SUM(E43:E48)+E60</f>
        <v>65482000</v>
      </c>
      <c r="F42" s="28">
        <f>SUM(F43:F48)+F60</f>
        <v>0</v>
      </c>
      <c r="G42" s="28">
        <f>SUM(G43:G48)+G60</f>
        <v>65482000</v>
      </c>
      <c r="H42" s="28">
        <f>SUM(H43:H48)+H60</f>
        <v>65482000</v>
      </c>
      <c r="I42" s="28">
        <f>SUM(I43:I48)+I60</f>
        <v>0</v>
      </c>
      <c r="J42" s="122"/>
      <c r="K42" s="122"/>
    </row>
    <row r="43" spans="1:11" ht="38.25">
      <c r="A43" s="24">
        <v>1</v>
      </c>
      <c r="B43" s="33" t="s">
        <v>52</v>
      </c>
      <c r="C43" s="35" t="s">
        <v>53</v>
      </c>
      <c r="D43" s="33" t="s">
        <v>54</v>
      </c>
      <c r="E43" s="117">
        <v>51000</v>
      </c>
      <c r="F43" s="117"/>
      <c r="G43" s="27">
        <f>F43+E43</f>
        <v>51000</v>
      </c>
      <c r="H43" s="27">
        <v>51000</v>
      </c>
      <c r="I43" s="28"/>
      <c r="J43" s="122"/>
      <c r="K43" s="122"/>
    </row>
    <row r="44" spans="1:11" ht="25.5">
      <c r="A44" s="24">
        <v>2</v>
      </c>
      <c r="B44" s="33" t="s">
        <v>55</v>
      </c>
      <c r="C44" s="35" t="s">
        <v>56</v>
      </c>
      <c r="D44" s="33" t="s">
        <v>57</v>
      </c>
      <c r="E44" s="117">
        <v>500000</v>
      </c>
      <c r="F44" s="117"/>
      <c r="G44" s="27">
        <f>F44+E44</f>
        <v>500000</v>
      </c>
      <c r="H44" s="27">
        <v>500000</v>
      </c>
      <c r="I44" s="28"/>
      <c r="J44" s="122"/>
      <c r="K44" s="122"/>
    </row>
    <row r="45" spans="1:11" ht="25.5">
      <c r="A45" s="24">
        <v>3</v>
      </c>
      <c r="B45" s="33" t="s">
        <v>58</v>
      </c>
      <c r="C45" s="35" t="s">
        <v>56</v>
      </c>
      <c r="D45" s="33" t="s">
        <v>57</v>
      </c>
      <c r="E45" s="117">
        <v>80000</v>
      </c>
      <c r="F45" s="117"/>
      <c r="G45" s="27">
        <f>F45+E45</f>
        <v>80000</v>
      </c>
      <c r="H45" s="27">
        <v>80000</v>
      </c>
      <c r="I45" s="28"/>
      <c r="J45" s="122"/>
      <c r="K45" s="122"/>
    </row>
    <row r="46" spans="1:11" ht="25.5">
      <c r="A46" s="24">
        <v>4</v>
      </c>
      <c r="B46" s="33" t="s">
        <v>59</v>
      </c>
      <c r="C46" s="35" t="s">
        <v>60</v>
      </c>
      <c r="D46" s="33" t="s">
        <v>61</v>
      </c>
      <c r="E46" s="117">
        <v>11197000</v>
      </c>
      <c r="F46" s="117"/>
      <c r="G46" s="27">
        <f>F46+E46</f>
        <v>11197000</v>
      </c>
      <c r="H46" s="27">
        <v>11197000</v>
      </c>
      <c r="I46" s="28"/>
      <c r="J46" s="122"/>
      <c r="K46" s="122"/>
    </row>
    <row r="47" spans="1:11" ht="25.5">
      <c r="A47" s="24">
        <v>5</v>
      </c>
      <c r="B47" s="33" t="s">
        <v>62</v>
      </c>
      <c r="C47" s="35" t="s">
        <v>56</v>
      </c>
      <c r="D47" s="33"/>
      <c r="E47" s="117">
        <v>55000</v>
      </c>
      <c r="F47" s="117"/>
      <c r="G47" s="27">
        <f>F47+E47</f>
        <v>55000</v>
      </c>
      <c r="H47" s="27">
        <v>55000</v>
      </c>
      <c r="I47" s="28"/>
      <c r="J47" s="122"/>
      <c r="K47" s="122"/>
    </row>
    <row r="48" spans="1:11" ht="25.5">
      <c r="A48" s="36">
        <v>6</v>
      </c>
      <c r="B48" s="37" t="s">
        <v>63</v>
      </c>
      <c r="C48" s="19"/>
      <c r="D48" s="38"/>
      <c r="E48" s="39">
        <f>SUM(E49:E59)</f>
        <v>1549000</v>
      </c>
      <c r="F48" s="39">
        <f>SUM(F49:F59)</f>
        <v>0</v>
      </c>
      <c r="G48" s="39">
        <f>SUM(G49:G59)</f>
        <v>1549000</v>
      </c>
      <c r="H48" s="39">
        <f>SUM(H49:H59)</f>
        <v>1549000</v>
      </c>
      <c r="I48" s="39">
        <f>SUM(I49:I59)</f>
        <v>0</v>
      </c>
      <c r="J48" s="122"/>
      <c r="K48" s="122"/>
    </row>
    <row r="49" spans="1:11" ht="12.75">
      <c r="A49" s="40" t="s">
        <v>64</v>
      </c>
      <c r="B49" s="33" t="s">
        <v>65</v>
      </c>
      <c r="C49" s="26" t="s">
        <v>56</v>
      </c>
      <c r="D49" s="41"/>
      <c r="E49" s="27">
        <v>380000</v>
      </c>
      <c r="F49" s="27"/>
      <c r="G49" s="27">
        <f>E49+F49</f>
        <v>380000</v>
      </c>
      <c r="H49" s="27">
        <v>380000</v>
      </c>
      <c r="I49" s="42"/>
      <c r="J49" s="122"/>
      <c r="K49" s="122"/>
    </row>
    <row r="50" spans="1:11" ht="12.75" customHeight="1">
      <c r="A50" s="40" t="s">
        <v>66</v>
      </c>
      <c r="B50" s="33" t="s">
        <v>67</v>
      </c>
      <c r="C50" s="26" t="s">
        <v>56</v>
      </c>
      <c r="D50" s="41"/>
      <c r="E50" s="27">
        <v>500000</v>
      </c>
      <c r="F50" s="27"/>
      <c r="G50" s="27">
        <f aca="true" t="shared" si="2" ref="G50:G60">E50+F50</f>
        <v>500000</v>
      </c>
      <c r="H50" s="27">
        <v>500000</v>
      </c>
      <c r="I50" s="42"/>
      <c r="J50" s="122"/>
      <c r="K50" s="122"/>
    </row>
    <row r="51" spans="1:11" ht="12.75" customHeight="1">
      <c r="A51" s="40" t="s">
        <v>68</v>
      </c>
      <c r="B51" s="33" t="s">
        <v>69</v>
      </c>
      <c r="C51" s="26" t="s">
        <v>56</v>
      </c>
      <c r="D51" s="41"/>
      <c r="E51" s="27">
        <v>500000</v>
      </c>
      <c r="F51" s="27"/>
      <c r="G51" s="27">
        <f t="shared" si="2"/>
        <v>500000</v>
      </c>
      <c r="H51" s="27">
        <v>500000</v>
      </c>
      <c r="I51" s="42"/>
      <c r="J51" s="122"/>
      <c r="K51" s="122"/>
    </row>
    <row r="52" spans="1:11" ht="12.75" customHeight="1">
      <c r="A52" s="40" t="s">
        <v>70</v>
      </c>
      <c r="B52" s="33" t="s">
        <v>71</v>
      </c>
      <c r="C52" s="26" t="s">
        <v>56</v>
      </c>
      <c r="D52" s="41"/>
      <c r="E52" s="27">
        <v>80000</v>
      </c>
      <c r="F52" s="27"/>
      <c r="G52" s="27">
        <f t="shared" si="2"/>
        <v>80000</v>
      </c>
      <c r="H52" s="27">
        <v>80000</v>
      </c>
      <c r="I52" s="42"/>
      <c r="J52" s="122"/>
      <c r="K52" s="122"/>
    </row>
    <row r="53" spans="1:11" ht="12.75" customHeight="1">
      <c r="A53" s="40" t="s">
        <v>72</v>
      </c>
      <c r="B53" s="33" t="s">
        <v>73</v>
      </c>
      <c r="C53" s="26" t="s">
        <v>56</v>
      </c>
      <c r="D53" s="41"/>
      <c r="E53" s="27">
        <v>36000</v>
      </c>
      <c r="F53" s="27"/>
      <c r="G53" s="27">
        <f t="shared" si="2"/>
        <v>36000</v>
      </c>
      <c r="H53" s="27">
        <v>36000</v>
      </c>
      <c r="I53" s="42"/>
      <c r="J53" s="122"/>
      <c r="K53" s="122"/>
    </row>
    <row r="54" spans="1:11" ht="12.75" customHeight="1">
      <c r="A54" s="40" t="s">
        <v>74</v>
      </c>
      <c r="B54" s="33" t="s">
        <v>75</v>
      </c>
      <c r="C54" s="26" t="s">
        <v>56</v>
      </c>
      <c r="D54" s="41"/>
      <c r="E54" s="27">
        <v>11000</v>
      </c>
      <c r="F54" s="27"/>
      <c r="G54" s="27">
        <f t="shared" si="2"/>
        <v>11000</v>
      </c>
      <c r="H54" s="27">
        <v>11000</v>
      </c>
      <c r="I54" s="42"/>
      <c r="J54" s="122"/>
      <c r="K54" s="122"/>
    </row>
    <row r="55" spans="1:11" ht="12.75" customHeight="1">
      <c r="A55" s="40" t="s">
        <v>76</v>
      </c>
      <c r="B55" s="33" t="s">
        <v>220</v>
      </c>
      <c r="C55" s="26" t="s">
        <v>56</v>
      </c>
      <c r="D55" s="41"/>
      <c r="E55" s="27">
        <v>12000</v>
      </c>
      <c r="F55" s="27"/>
      <c r="G55" s="27">
        <f t="shared" si="2"/>
        <v>12000</v>
      </c>
      <c r="H55" s="27">
        <v>12000</v>
      </c>
      <c r="I55" s="42"/>
      <c r="J55" s="122"/>
      <c r="K55" s="122"/>
    </row>
    <row r="56" spans="1:11" ht="12.75" customHeight="1">
      <c r="A56" s="40" t="s">
        <v>77</v>
      </c>
      <c r="B56" s="33" t="s">
        <v>78</v>
      </c>
      <c r="C56" s="26" t="s">
        <v>56</v>
      </c>
      <c r="D56" s="41"/>
      <c r="E56" s="27">
        <v>10000</v>
      </c>
      <c r="F56" s="27"/>
      <c r="G56" s="27">
        <f t="shared" si="2"/>
        <v>10000</v>
      </c>
      <c r="H56" s="27">
        <v>10000</v>
      </c>
      <c r="I56" s="42"/>
      <c r="J56" s="122"/>
      <c r="K56" s="122"/>
    </row>
    <row r="57" spans="1:11" ht="12.75" customHeight="1">
      <c r="A57" s="40" t="s">
        <v>79</v>
      </c>
      <c r="B57" s="33" t="s">
        <v>221</v>
      </c>
      <c r="C57" s="26" t="s">
        <v>56</v>
      </c>
      <c r="D57" s="41"/>
      <c r="E57" s="27">
        <v>15000</v>
      </c>
      <c r="F57" s="27"/>
      <c r="G57" s="27">
        <f t="shared" si="2"/>
        <v>15000</v>
      </c>
      <c r="H57" s="27">
        <v>15000</v>
      </c>
      <c r="I57" s="42"/>
      <c r="J57" s="122"/>
      <c r="K57" s="122"/>
    </row>
    <row r="58" spans="1:11" ht="12.75" customHeight="1">
      <c r="A58" s="40" t="s">
        <v>80</v>
      </c>
      <c r="B58" s="33" t="s">
        <v>26</v>
      </c>
      <c r="C58" s="26" t="s">
        <v>56</v>
      </c>
      <c r="D58" s="41"/>
      <c r="E58" s="27">
        <v>5000</v>
      </c>
      <c r="F58" s="27"/>
      <c r="G58" s="27">
        <f t="shared" si="2"/>
        <v>5000</v>
      </c>
      <c r="H58" s="27">
        <v>5000</v>
      </c>
      <c r="I58" s="42"/>
      <c r="J58" s="122"/>
      <c r="K58" s="122"/>
    </row>
    <row r="59" spans="1:11" ht="12.75">
      <c r="A59" s="40" t="s">
        <v>81</v>
      </c>
      <c r="B59" s="33" t="s">
        <v>82</v>
      </c>
      <c r="C59" s="26" t="s">
        <v>56</v>
      </c>
      <c r="D59" s="41"/>
      <c r="E59" s="27">
        <v>0</v>
      </c>
      <c r="F59" s="27"/>
      <c r="G59" s="27">
        <f t="shared" si="2"/>
        <v>0</v>
      </c>
      <c r="H59" s="27">
        <v>0</v>
      </c>
      <c r="I59" s="42"/>
      <c r="J59" s="122"/>
      <c r="K59" s="122"/>
    </row>
    <row r="60" spans="1:11" s="45" customFormat="1" ht="12.75" customHeight="1">
      <c r="A60" s="43">
        <v>7</v>
      </c>
      <c r="B60" s="44" t="s">
        <v>83</v>
      </c>
      <c r="C60" s="8">
        <v>84</v>
      </c>
      <c r="D60" s="38"/>
      <c r="E60" s="28">
        <v>52050000</v>
      </c>
      <c r="F60" s="28"/>
      <c r="G60" s="28">
        <f t="shared" si="2"/>
        <v>52050000</v>
      </c>
      <c r="H60" s="39">
        <v>52050000</v>
      </c>
      <c r="I60" s="39"/>
      <c r="J60" s="122"/>
      <c r="K60" s="122"/>
    </row>
    <row r="61" spans="1:11" s="45" customFormat="1" ht="12.75" customHeight="1">
      <c r="A61" s="43"/>
      <c r="B61" s="20" t="s">
        <v>84</v>
      </c>
      <c r="C61" s="8"/>
      <c r="D61" s="38"/>
      <c r="E61" s="28">
        <f>E62+E63+E64</f>
        <v>135000</v>
      </c>
      <c r="F61" s="28">
        <f>F62+F63+F64</f>
        <v>44000</v>
      </c>
      <c r="G61" s="28">
        <f>G62+G63+G64</f>
        <v>179000</v>
      </c>
      <c r="H61" s="28">
        <f>H62+H63+H64</f>
        <v>179000</v>
      </c>
      <c r="I61" s="28">
        <f>I62+I63+I64</f>
        <v>0</v>
      </c>
      <c r="J61" s="122"/>
      <c r="K61" s="122"/>
    </row>
    <row r="62" spans="1:11" s="45" customFormat="1" ht="12.75" customHeight="1">
      <c r="A62" s="36">
        <v>1</v>
      </c>
      <c r="B62" s="25" t="s">
        <v>85</v>
      </c>
      <c r="C62" s="26" t="s">
        <v>86</v>
      </c>
      <c r="D62" s="41"/>
      <c r="E62" s="27">
        <v>85000</v>
      </c>
      <c r="F62" s="27"/>
      <c r="G62" s="27">
        <f>E62+F62</f>
        <v>85000</v>
      </c>
      <c r="H62" s="42">
        <v>85000</v>
      </c>
      <c r="I62" s="42"/>
      <c r="J62" s="122"/>
      <c r="K62" s="122"/>
    </row>
    <row r="63" spans="1:11" s="45" customFormat="1" ht="12.75" customHeight="1">
      <c r="A63" s="36">
        <v>2</v>
      </c>
      <c r="B63" s="25" t="s">
        <v>87</v>
      </c>
      <c r="C63" s="26" t="s">
        <v>86</v>
      </c>
      <c r="D63" s="41"/>
      <c r="E63" s="27">
        <v>50000</v>
      </c>
      <c r="F63" s="27"/>
      <c r="G63" s="27">
        <f>E63+F63</f>
        <v>50000</v>
      </c>
      <c r="H63" s="42">
        <v>50000</v>
      </c>
      <c r="I63" s="42"/>
      <c r="J63" s="122"/>
      <c r="K63" s="122"/>
    </row>
    <row r="64" spans="1:11" s="45" customFormat="1" ht="12.75" customHeight="1">
      <c r="A64" s="36">
        <v>3</v>
      </c>
      <c r="B64" s="25" t="s">
        <v>240</v>
      </c>
      <c r="C64" s="26" t="s">
        <v>86</v>
      </c>
      <c r="D64" s="41"/>
      <c r="E64" s="27"/>
      <c r="F64" s="27">
        <v>44000</v>
      </c>
      <c r="G64" s="27">
        <f>E64+F64</f>
        <v>44000</v>
      </c>
      <c r="H64" s="42">
        <v>44000</v>
      </c>
      <c r="I64" s="42"/>
      <c r="J64" s="122"/>
      <c r="K64" s="122"/>
    </row>
    <row r="65" spans="1:11" ht="25.5">
      <c r="A65" s="46"/>
      <c r="B65" s="46" t="s">
        <v>88</v>
      </c>
      <c r="C65" s="46"/>
      <c r="D65" s="46"/>
      <c r="E65" s="118">
        <f>SUM(E66:E66)</f>
        <v>16000</v>
      </c>
      <c r="F65" s="118">
        <f>SUM(F66:F66)</f>
        <v>0</v>
      </c>
      <c r="G65" s="118">
        <f>SUM(G66:G66)</f>
        <v>16000</v>
      </c>
      <c r="H65" s="47">
        <f>SUM(H66:H66)</f>
        <v>16000</v>
      </c>
      <c r="I65" s="47">
        <f>SUM(I66:I66)</f>
        <v>0</v>
      </c>
      <c r="J65" s="122"/>
      <c r="K65" s="122"/>
    </row>
    <row r="66" spans="1:11" ht="12.75">
      <c r="A66" s="48" t="s">
        <v>89</v>
      </c>
      <c r="B66" s="49" t="s">
        <v>90</v>
      </c>
      <c r="C66" s="50" t="s">
        <v>91</v>
      </c>
      <c r="D66" s="51"/>
      <c r="E66" s="94">
        <v>16000</v>
      </c>
      <c r="F66" s="94"/>
      <c r="G66" s="27">
        <f>E66+F66</f>
        <v>16000</v>
      </c>
      <c r="H66" s="52">
        <v>16000</v>
      </c>
      <c r="I66" s="52"/>
      <c r="J66" s="122"/>
      <c r="K66" s="122"/>
    </row>
    <row r="67" spans="1:11" ht="12.75">
      <c r="A67" s="53"/>
      <c r="B67" s="46" t="s">
        <v>92</v>
      </c>
      <c r="C67" s="54"/>
      <c r="D67" s="55"/>
      <c r="E67" s="18">
        <f>E68+E104</f>
        <v>25263000</v>
      </c>
      <c r="F67" s="18">
        <f>F68+F104</f>
        <v>15000</v>
      </c>
      <c r="G67" s="18">
        <f>G68+G104</f>
        <v>25278000</v>
      </c>
      <c r="H67" s="18">
        <f>H68+H104</f>
        <v>14197000</v>
      </c>
      <c r="I67" s="18">
        <f>I68+I104</f>
        <v>11081000</v>
      </c>
      <c r="J67" s="122"/>
      <c r="K67" s="122"/>
    </row>
    <row r="68" spans="1:11" ht="12.75">
      <c r="A68" s="56"/>
      <c r="B68" s="57" t="s">
        <v>93</v>
      </c>
      <c r="C68" s="58">
        <v>66</v>
      </c>
      <c r="D68" s="59"/>
      <c r="E68" s="60">
        <f>SUM(E69:E103)</f>
        <v>20408000</v>
      </c>
      <c r="F68" s="60">
        <f>SUM(F69:F103)</f>
        <v>0</v>
      </c>
      <c r="G68" s="60">
        <f>SUM(G69:G103)</f>
        <v>20408000</v>
      </c>
      <c r="H68" s="60">
        <f>SUM(H69:H103)</f>
        <v>9808000</v>
      </c>
      <c r="I68" s="60">
        <f>SUM(I69:I103)</f>
        <v>10600000</v>
      </c>
      <c r="J68" s="122"/>
      <c r="K68" s="122"/>
    </row>
    <row r="69" spans="1:11" ht="25.5">
      <c r="A69" s="51">
        <v>1</v>
      </c>
      <c r="B69" s="49" t="s">
        <v>94</v>
      </c>
      <c r="C69" s="61" t="s">
        <v>95</v>
      </c>
      <c r="D69" s="62"/>
      <c r="E69" s="63">
        <v>11460000</v>
      </c>
      <c r="F69" s="113"/>
      <c r="G69" s="27">
        <f>F69+E69</f>
        <v>11460000</v>
      </c>
      <c r="H69" s="63">
        <v>1595000</v>
      </c>
      <c r="I69" s="64">
        <v>9865000</v>
      </c>
      <c r="J69" s="122"/>
      <c r="K69" s="122"/>
    </row>
    <row r="70" spans="1:11" ht="25.5">
      <c r="A70" s="51">
        <v>2</v>
      </c>
      <c r="B70" s="49" t="s">
        <v>96</v>
      </c>
      <c r="C70" s="61" t="s">
        <v>95</v>
      </c>
      <c r="D70" s="62"/>
      <c r="E70" s="63">
        <v>1474000</v>
      </c>
      <c r="F70" s="113"/>
      <c r="G70" s="27">
        <f aca="true" t="shared" si="3" ref="G70:G103">F70+E70</f>
        <v>1474000</v>
      </c>
      <c r="H70" s="63">
        <v>1474000</v>
      </c>
      <c r="I70" s="64"/>
      <c r="J70" s="122"/>
      <c r="K70" s="122"/>
    </row>
    <row r="71" spans="1:11" ht="25.5">
      <c r="A71" s="51">
        <v>3</v>
      </c>
      <c r="B71" s="49" t="s">
        <v>97</v>
      </c>
      <c r="C71" s="61" t="s">
        <v>95</v>
      </c>
      <c r="D71" s="62"/>
      <c r="E71" s="63">
        <v>1826000</v>
      </c>
      <c r="F71" s="113"/>
      <c r="G71" s="27">
        <f t="shared" si="3"/>
        <v>1826000</v>
      </c>
      <c r="H71" s="63">
        <v>1826000</v>
      </c>
      <c r="I71" s="64"/>
      <c r="J71" s="122"/>
      <c r="K71" s="122"/>
    </row>
    <row r="72" spans="1:11" ht="12.75">
      <c r="A72" s="51">
        <v>4</v>
      </c>
      <c r="B72" s="49" t="s">
        <v>98</v>
      </c>
      <c r="C72" s="61" t="s">
        <v>95</v>
      </c>
      <c r="D72" s="62"/>
      <c r="E72" s="63">
        <v>542000</v>
      </c>
      <c r="F72" s="113"/>
      <c r="G72" s="27">
        <f t="shared" si="3"/>
        <v>542000</v>
      </c>
      <c r="H72" s="63">
        <v>542000</v>
      </c>
      <c r="I72" s="64"/>
      <c r="J72" s="122"/>
      <c r="K72" s="122"/>
    </row>
    <row r="73" spans="1:11" ht="25.5">
      <c r="A73" s="51">
        <v>5</v>
      </c>
      <c r="B73" s="49" t="s">
        <v>99</v>
      </c>
      <c r="C73" s="61" t="s">
        <v>95</v>
      </c>
      <c r="D73" s="62"/>
      <c r="E73" s="63">
        <v>100000</v>
      </c>
      <c r="F73" s="113"/>
      <c r="G73" s="27">
        <f t="shared" si="3"/>
        <v>100000</v>
      </c>
      <c r="H73" s="63">
        <v>10000</v>
      </c>
      <c r="I73" s="64">
        <v>90000</v>
      </c>
      <c r="J73" s="122"/>
      <c r="K73" s="122"/>
    </row>
    <row r="74" spans="1:11" ht="45.75" customHeight="1">
      <c r="A74" s="51">
        <v>6</v>
      </c>
      <c r="B74" s="49" t="s">
        <v>100</v>
      </c>
      <c r="C74" s="61" t="s">
        <v>95</v>
      </c>
      <c r="D74" s="62"/>
      <c r="E74" s="63">
        <v>250000</v>
      </c>
      <c r="F74" s="113"/>
      <c r="G74" s="27">
        <f t="shared" si="3"/>
        <v>250000</v>
      </c>
      <c r="H74" s="63">
        <v>250000</v>
      </c>
      <c r="I74" s="64"/>
      <c r="J74" s="122"/>
      <c r="K74" s="122"/>
    </row>
    <row r="75" spans="1:11" ht="40.5" customHeight="1">
      <c r="A75" s="51">
        <v>7</v>
      </c>
      <c r="B75" s="49" t="s">
        <v>101</v>
      </c>
      <c r="C75" s="61" t="s">
        <v>95</v>
      </c>
      <c r="D75" s="62"/>
      <c r="E75" s="63">
        <v>50000</v>
      </c>
      <c r="F75" s="113"/>
      <c r="G75" s="27">
        <f t="shared" si="3"/>
        <v>50000</v>
      </c>
      <c r="H75" s="63">
        <v>5000</v>
      </c>
      <c r="I75" s="64">
        <v>45000</v>
      </c>
      <c r="J75" s="122"/>
      <c r="K75" s="122"/>
    </row>
    <row r="76" spans="1:11" ht="12.75">
      <c r="A76" s="51">
        <v>8</v>
      </c>
      <c r="B76" s="49" t="s">
        <v>102</v>
      </c>
      <c r="C76" s="61" t="s">
        <v>95</v>
      </c>
      <c r="D76" s="62"/>
      <c r="E76" s="63">
        <v>100000</v>
      </c>
      <c r="F76" s="113"/>
      <c r="G76" s="27">
        <f t="shared" si="3"/>
        <v>100000</v>
      </c>
      <c r="H76" s="63">
        <v>100000</v>
      </c>
      <c r="I76" s="64"/>
      <c r="J76" s="122"/>
      <c r="K76" s="122"/>
    </row>
    <row r="77" spans="1:11" ht="12.75">
      <c r="A77" s="51">
        <v>9</v>
      </c>
      <c r="B77" s="49" t="s">
        <v>103</v>
      </c>
      <c r="C77" s="61" t="s">
        <v>95</v>
      </c>
      <c r="D77" s="62"/>
      <c r="E77" s="63">
        <v>20000</v>
      </c>
      <c r="F77" s="113"/>
      <c r="G77" s="27">
        <f t="shared" si="3"/>
        <v>20000</v>
      </c>
      <c r="H77" s="63">
        <v>20000</v>
      </c>
      <c r="I77" s="64"/>
      <c r="J77" s="122"/>
      <c r="K77" s="122"/>
    </row>
    <row r="78" spans="1:11" ht="12.75">
      <c r="A78" s="51">
        <v>10</v>
      </c>
      <c r="B78" s="49" t="s">
        <v>104</v>
      </c>
      <c r="C78" s="61" t="s">
        <v>95</v>
      </c>
      <c r="D78" s="62"/>
      <c r="E78" s="63">
        <v>200000</v>
      </c>
      <c r="F78" s="113"/>
      <c r="G78" s="27">
        <f t="shared" si="3"/>
        <v>200000</v>
      </c>
      <c r="H78" s="63">
        <v>200000</v>
      </c>
      <c r="I78" s="64"/>
      <c r="J78" s="122"/>
      <c r="K78" s="122"/>
    </row>
    <row r="79" spans="1:11" ht="12.75">
      <c r="A79" s="51">
        <v>11</v>
      </c>
      <c r="B79" s="49" t="s">
        <v>105</v>
      </c>
      <c r="C79" s="61" t="s">
        <v>95</v>
      </c>
      <c r="D79" s="62"/>
      <c r="E79" s="63">
        <v>511000</v>
      </c>
      <c r="F79" s="113"/>
      <c r="G79" s="27">
        <f t="shared" si="3"/>
        <v>511000</v>
      </c>
      <c r="H79" s="63"/>
      <c r="I79" s="64">
        <v>511000</v>
      </c>
      <c r="J79" s="122"/>
      <c r="K79" s="122"/>
    </row>
    <row r="80" spans="1:11" ht="12.75">
      <c r="A80" s="51">
        <v>12</v>
      </c>
      <c r="B80" s="49" t="s">
        <v>106</v>
      </c>
      <c r="C80" s="61" t="s">
        <v>95</v>
      </c>
      <c r="D80" s="62"/>
      <c r="E80" s="63">
        <v>89000</v>
      </c>
      <c r="F80" s="113"/>
      <c r="G80" s="27">
        <f t="shared" si="3"/>
        <v>89000</v>
      </c>
      <c r="H80" s="63">
        <v>0</v>
      </c>
      <c r="I80" s="64">
        <v>89000</v>
      </c>
      <c r="J80" s="122"/>
      <c r="K80" s="122"/>
    </row>
    <row r="81" spans="1:11" ht="25.5">
      <c r="A81" s="51">
        <v>13</v>
      </c>
      <c r="B81" s="49" t="s">
        <v>107</v>
      </c>
      <c r="C81" s="61" t="s">
        <v>95</v>
      </c>
      <c r="D81" s="62"/>
      <c r="E81" s="63">
        <v>350000</v>
      </c>
      <c r="F81" s="113"/>
      <c r="G81" s="27">
        <f t="shared" si="3"/>
        <v>350000</v>
      </c>
      <c r="H81" s="63">
        <v>350000</v>
      </c>
      <c r="I81" s="64">
        <v>0</v>
      </c>
      <c r="J81" s="122"/>
      <c r="K81" s="122"/>
    </row>
    <row r="82" spans="1:11" ht="12.75">
      <c r="A82" s="51">
        <v>14</v>
      </c>
      <c r="B82" s="49" t="s">
        <v>108</v>
      </c>
      <c r="C82" s="61" t="s">
        <v>95</v>
      </c>
      <c r="D82" s="62"/>
      <c r="E82" s="63">
        <v>13000</v>
      </c>
      <c r="F82" s="113"/>
      <c r="G82" s="27">
        <f t="shared" si="3"/>
        <v>13000</v>
      </c>
      <c r="H82" s="63">
        <v>13000</v>
      </c>
      <c r="I82" s="64"/>
      <c r="J82" s="122"/>
      <c r="K82" s="122"/>
    </row>
    <row r="83" spans="1:11" ht="12.75">
      <c r="A83" s="51">
        <v>15</v>
      </c>
      <c r="B83" s="49" t="s">
        <v>109</v>
      </c>
      <c r="C83" s="61" t="s">
        <v>95</v>
      </c>
      <c r="D83" s="62"/>
      <c r="E83" s="63">
        <v>7000</v>
      </c>
      <c r="F83" s="113"/>
      <c r="G83" s="27">
        <f t="shared" si="3"/>
        <v>7000</v>
      </c>
      <c r="H83" s="63">
        <v>7000</v>
      </c>
      <c r="I83" s="64"/>
      <c r="J83" s="122"/>
      <c r="K83" s="122"/>
    </row>
    <row r="84" spans="1:11" ht="12.75">
      <c r="A84" s="51">
        <v>16</v>
      </c>
      <c r="B84" s="49" t="s">
        <v>110</v>
      </c>
      <c r="C84" s="61" t="s">
        <v>95</v>
      </c>
      <c r="D84" s="62"/>
      <c r="E84" s="63">
        <v>250000</v>
      </c>
      <c r="F84" s="113"/>
      <c r="G84" s="27">
        <f t="shared" si="3"/>
        <v>250000</v>
      </c>
      <c r="H84" s="63">
        <v>250000</v>
      </c>
      <c r="I84" s="64"/>
      <c r="J84" s="122"/>
      <c r="K84" s="122"/>
    </row>
    <row r="85" spans="1:11" ht="25.5">
      <c r="A85" s="51">
        <v>17</v>
      </c>
      <c r="B85" s="49" t="s">
        <v>111</v>
      </c>
      <c r="C85" s="61" t="s">
        <v>95</v>
      </c>
      <c r="D85" s="62"/>
      <c r="E85" s="63">
        <v>75000</v>
      </c>
      <c r="F85" s="113"/>
      <c r="G85" s="27">
        <f t="shared" si="3"/>
        <v>75000</v>
      </c>
      <c r="H85" s="63">
        <v>75000</v>
      </c>
      <c r="I85" s="64"/>
      <c r="J85" s="122"/>
      <c r="K85" s="122"/>
    </row>
    <row r="86" spans="1:11" ht="25.5">
      <c r="A86" s="51">
        <v>18</v>
      </c>
      <c r="B86" s="49" t="s">
        <v>112</v>
      </c>
      <c r="C86" s="61" t="s">
        <v>95</v>
      </c>
      <c r="D86" s="62"/>
      <c r="E86" s="63">
        <v>280000</v>
      </c>
      <c r="F86" s="113"/>
      <c r="G86" s="27">
        <f t="shared" si="3"/>
        <v>280000</v>
      </c>
      <c r="H86" s="63">
        <v>280000</v>
      </c>
      <c r="I86" s="64"/>
      <c r="J86" s="122"/>
      <c r="K86" s="122"/>
    </row>
    <row r="87" spans="1:11" ht="25.5">
      <c r="A87" s="51">
        <v>19</v>
      </c>
      <c r="B87" s="49" t="s">
        <v>222</v>
      </c>
      <c r="C87" s="61" t="s">
        <v>95</v>
      </c>
      <c r="D87" s="62"/>
      <c r="E87" s="63">
        <v>100000</v>
      </c>
      <c r="F87" s="63"/>
      <c r="G87" s="27">
        <f t="shared" si="3"/>
        <v>100000</v>
      </c>
      <c r="H87" s="63">
        <v>100000</v>
      </c>
      <c r="I87" s="64"/>
      <c r="J87" s="122"/>
      <c r="K87" s="122"/>
    </row>
    <row r="88" spans="1:11" ht="12.75">
      <c r="A88" s="51">
        <v>20</v>
      </c>
      <c r="B88" s="49" t="s">
        <v>223</v>
      </c>
      <c r="C88" s="61" t="s">
        <v>95</v>
      </c>
      <c r="D88" s="62"/>
      <c r="E88" s="63">
        <v>32500</v>
      </c>
      <c r="F88" s="63"/>
      <c r="G88" s="27">
        <f t="shared" si="3"/>
        <v>32500</v>
      </c>
      <c r="H88" s="63">
        <v>32500</v>
      </c>
      <c r="I88" s="64"/>
      <c r="J88" s="122"/>
      <c r="K88" s="122"/>
    </row>
    <row r="89" spans="1:11" ht="12.75">
      <c r="A89" s="51">
        <v>21</v>
      </c>
      <c r="B89" s="49" t="s">
        <v>238</v>
      </c>
      <c r="C89" s="61" t="s">
        <v>95</v>
      </c>
      <c r="D89" s="62"/>
      <c r="E89" s="63">
        <v>30000</v>
      </c>
      <c r="F89" s="63"/>
      <c r="G89" s="27">
        <f t="shared" si="3"/>
        <v>30000</v>
      </c>
      <c r="H89" s="63">
        <v>30000</v>
      </c>
      <c r="I89" s="64"/>
      <c r="J89" s="122"/>
      <c r="K89" s="122"/>
    </row>
    <row r="90" spans="1:11" ht="25.5">
      <c r="A90" s="51">
        <v>22</v>
      </c>
      <c r="B90" s="49" t="s">
        <v>224</v>
      </c>
      <c r="C90" s="61" t="s">
        <v>95</v>
      </c>
      <c r="D90" s="62"/>
      <c r="E90" s="63">
        <v>50000</v>
      </c>
      <c r="F90" s="63"/>
      <c r="G90" s="27">
        <f t="shared" si="3"/>
        <v>50000</v>
      </c>
      <c r="H90" s="63">
        <v>50000</v>
      </c>
      <c r="I90" s="64"/>
      <c r="J90" s="122"/>
      <c r="K90" s="122"/>
    </row>
    <row r="91" spans="1:11" ht="25.5">
      <c r="A91" s="51">
        <v>23</v>
      </c>
      <c r="B91" s="49" t="s">
        <v>225</v>
      </c>
      <c r="C91" s="61" t="s">
        <v>95</v>
      </c>
      <c r="D91" s="62"/>
      <c r="E91" s="63">
        <v>11000</v>
      </c>
      <c r="F91" s="63"/>
      <c r="G91" s="27">
        <f t="shared" si="3"/>
        <v>11000</v>
      </c>
      <c r="H91" s="63">
        <v>11000</v>
      </c>
      <c r="I91" s="64"/>
      <c r="J91" s="122"/>
      <c r="K91" s="122"/>
    </row>
    <row r="92" spans="1:11" ht="12.75">
      <c r="A92" s="51">
        <v>24</v>
      </c>
      <c r="B92" s="49" t="s">
        <v>226</v>
      </c>
      <c r="C92" s="61" t="s">
        <v>95</v>
      </c>
      <c r="D92" s="62"/>
      <c r="E92" s="63">
        <v>10000</v>
      </c>
      <c r="F92" s="63"/>
      <c r="G92" s="27">
        <f t="shared" si="3"/>
        <v>10000</v>
      </c>
      <c r="H92" s="63">
        <v>10000</v>
      </c>
      <c r="I92" s="64"/>
      <c r="J92" s="122"/>
      <c r="K92" s="122"/>
    </row>
    <row r="93" spans="1:11" ht="12.75">
      <c r="A93" s="51">
        <v>25</v>
      </c>
      <c r="B93" s="49" t="s">
        <v>227</v>
      </c>
      <c r="C93" s="61" t="s">
        <v>95</v>
      </c>
      <c r="D93" s="62"/>
      <c r="E93" s="63">
        <v>105000</v>
      </c>
      <c r="F93" s="63"/>
      <c r="G93" s="27">
        <f t="shared" si="3"/>
        <v>105000</v>
      </c>
      <c r="H93" s="63">
        <v>105000</v>
      </c>
      <c r="I93" s="64"/>
      <c r="J93" s="122"/>
      <c r="K93" s="122"/>
    </row>
    <row r="94" spans="1:11" ht="12.75">
      <c r="A94" s="51">
        <v>26</v>
      </c>
      <c r="B94" s="49" t="s">
        <v>228</v>
      </c>
      <c r="C94" s="61" t="s">
        <v>95</v>
      </c>
      <c r="D94" s="62"/>
      <c r="E94" s="63">
        <v>50000</v>
      </c>
      <c r="F94" s="63"/>
      <c r="G94" s="27">
        <f t="shared" si="3"/>
        <v>50000</v>
      </c>
      <c r="H94" s="63">
        <v>50000</v>
      </c>
      <c r="I94" s="64"/>
      <c r="J94" s="122"/>
      <c r="K94" s="122"/>
    </row>
    <row r="95" spans="1:11" ht="12.75">
      <c r="A95" s="51">
        <v>27</v>
      </c>
      <c r="B95" s="49" t="s">
        <v>229</v>
      </c>
      <c r="C95" s="61" t="s">
        <v>95</v>
      </c>
      <c r="D95" s="62"/>
      <c r="E95" s="63">
        <v>15000</v>
      </c>
      <c r="F95" s="63"/>
      <c r="G95" s="27">
        <f t="shared" si="3"/>
        <v>15000</v>
      </c>
      <c r="H95" s="63">
        <v>15000</v>
      </c>
      <c r="I95" s="64"/>
      <c r="J95" s="122"/>
      <c r="K95" s="122"/>
    </row>
    <row r="96" spans="1:11" ht="12.75">
      <c r="A96" s="51">
        <v>28</v>
      </c>
      <c r="B96" s="49" t="s">
        <v>230</v>
      </c>
      <c r="C96" s="61" t="s">
        <v>95</v>
      </c>
      <c r="D96" s="62"/>
      <c r="E96" s="63">
        <v>14000</v>
      </c>
      <c r="F96" s="63"/>
      <c r="G96" s="27">
        <f t="shared" si="3"/>
        <v>14000</v>
      </c>
      <c r="H96" s="63">
        <v>14000</v>
      </c>
      <c r="I96" s="64"/>
      <c r="J96" s="122"/>
      <c r="K96" s="122"/>
    </row>
    <row r="97" spans="1:11" ht="12.75">
      <c r="A97" s="51">
        <v>29</v>
      </c>
      <c r="B97" s="49" t="s">
        <v>231</v>
      </c>
      <c r="C97" s="61" t="s">
        <v>95</v>
      </c>
      <c r="D97" s="62"/>
      <c r="E97" s="63">
        <v>120000</v>
      </c>
      <c r="F97" s="63"/>
      <c r="G97" s="27">
        <f t="shared" si="3"/>
        <v>120000</v>
      </c>
      <c r="H97" s="63">
        <v>120000</v>
      </c>
      <c r="I97" s="64"/>
      <c r="J97" s="122"/>
      <c r="K97" s="122"/>
    </row>
    <row r="98" spans="1:11" ht="12.75">
      <c r="A98" s="51">
        <v>30</v>
      </c>
      <c r="B98" s="49" t="s">
        <v>232</v>
      </c>
      <c r="C98" s="61" t="s">
        <v>95</v>
      </c>
      <c r="D98" s="62"/>
      <c r="E98" s="63">
        <v>1600000</v>
      </c>
      <c r="F98" s="63"/>
      <c r="G98" s="27">
        <f t="shared" si="3"/>
        <v>1600000</v>
      </c>
      <c r="H98" s="63">
        <v>1600000</v>
      </c>
      <c r="I98" s="64"/>
      <c r="J98" s="122"/>
      <c r="K98" s="122"/>
    </row>
    <row r="99" spans="1:11" ht="12.75">
      <c r="A99" s="51">
        <v>31</v>
      </c>
      <c r="B99" s="49" t="s">
        <v>233</v>
      </c>
      <c r="C99" s="61" t="s">
        <v>95</v>
      </c>
      <c r="D99" s="62"/>
      <c r="E99" s="63">
        <v>50000</v>
      </c>
      <c r="F99" s="63"/>
      <c r="G99" s="27">
        <f t="shared" si="3"/>
        <v>50000</v>
      </c>
      <c r="H99" s="63">
        <v>50000</v>
      </c>
      <c r="I99" s="64"/>
      <c r="J99" s="122"/>
      <c r="K99" s="122"/>
    </row>
    <row r="100" spans="1:11" ht="12.75">
      <c r="A100" s="51">
        <v>32</v>
      </c>
      <c r="B100" s="49" t="s">
        <v>234</v>
      </c>
      <c r="C100" s="61" t="s">
        <v>95</v>
      </c>
      <c r="D100" s="62"/>
      <c r="E100" s="63">
        <v>16000</v>
      </c>
      <c r="F100" s="63"/>
      <c r="G100" s="27">
        <f t="shared" si="3"/>
        <v>16000</v>
      </c>
      <c r="H100" s="63">
        <v>16000</v>
      </c>
      <c r="I100" s="64"/>
      <c r="J100" s="122"/>
      <c r="K100" s="122"/>
    </row>
    <row r="101" spans="1:11" ht="12.75">
      <c r="A101" s="51">
        <v>33</v>
      </c>
      <c r="B101" s="49" t="s">
        <v>235</v>
      </c>
      <c r="C101" s="61" t="s">
        <v>95</v>
      </c>
      <c r="D101" s="62"/>
      <c r="E101" s="63">
        <v>160000</v>
      </c>
      <c r="F101" s="63"/>
      <c r="G101" s="27">
        <f t="shared" si="3"/>
        <v>160000</v>
      </c>
      <c r="H101" s="63">
        <v>160000</v>
      </c>
      <c r="I101" s="64"/>
      <c r="J101" s="122"/>
      <c r="K101" s="122"/>
    </row>
    <row r="102" spans="1:11" ht="12.75">
      <c r="A102" s="51">
        <v>34</v>
      </c>
      <c r="B102" s="49" t="s">
        <v>237</v>
      </c>
      <c r="C102" s="61" t="s">
        <v>95</v>
      </c>
      <c r="D102" s="62"/>
      <c r="E102" s="63">
        <v>420000</v>
      </c>
      <c r="F102" s="63"/>
      <c r="G102" s="27">
        <f t="shared" si="3"/>
        <v>420000</v>
      </c>
      <c r="H102" s="63">
        <v>420000</v>
      </c>
      <c r="I102" s="64"/>
      <c r="J102" s="122"/>
      <c r="K102" s="122"/>
    </row>
    <row r="103" spans="1:11" ht="12.75">
      <c r="A103" s="51">
        <v>35</v>
      </c>
      <c r="B103" s="49" t="s">
        <v>236</v>
      </c>
      <c r="C103" s="61" t="s">
        <v>95</v>
      </c>
      <c r="D103" s="62"/>
      <c r="E103" s="63">
        <v>27500</v>
      </c>
      <c r="F103" s="63"/>
      <c r="G103" s="27">
        <f t="shared" si="3"/>
        <v>27500</v>
      </c>
      <c r="H103" s="63">
        <v>27500</v>
      </c>
      <c r="I103" s="64"/>
      <c r="J103" s="122"/>
      <c r="K103" s="122"/>
    </row>
    <row r="104" spans="1:11" ht="12.75">
      <c r="A104" s="65"/>
      <c r="B104" s="66" t="s">
        <v>113</v>
      </c>
      <c r="C104" s="67"/>
      <c r="D104" s="65"/>
      <c r="E104" s="60">
        <f>SUM(E105:E123)</f>
        <v>4855000</v>
      </c>
      <c r="F104" s="60">
        <f>SUM(F105:F123)</f>
        <v>15000</v>
      </c>
      <c r="G104" s="60">
        <f>SUM(G105:G123)</f>
        <v>4870000</v>
      </c>
      <c r="H104" s="60">
        <f>SUM(H105:H123)</f>
        <v>4389000</v>
      </c>
      <c r="I104" s="60">
        <f>SUM(I105:I123)</f>
        <v>481000</v>
      </c>
      <c r="J104" s="122"/>
      <c r="K104" s="122"/>
    </row>
    <row r="105" spans="1:11" ht="25.5">
      <c r="A105" s="51">
        <v>1</v>
      </c>
      <c r="B105" s="49" t="s">
        <v>114</v>
      </c>
      <c r="C105" s="61" t="s">
        <v>95</v>
      </c>
      <c r="D105" s="68"/>
      <c r="E105" s="69">
        <v>4151000</v>
      </c>
      <c r="F105" s="69"/>
      <c r="G105" s="27">
        <f>E105+F105</f>
        <v>4151000</v>
      </c>
      <c r="H105" s="69">
        <v>4151000</v>
      </c>
      <c r="I105" s="70"/>
      <c r="J105" s="122"/>
      <c r="K105" s="122"/>
    </row>
    <row r="106" spans="1:11" ht="12.75">
      <c r="A106" s="51">
        <v>2</v>
      </c>
      <c r="B106" s="49" t="s">
        <v>115</v>
      </c>
      <c r="C106" s="61" t="s">
        <v>95</v>
      </c>
      <c r="D106" s="68"/>
      <c r="E106" s="69">
        <v>178000</v>
      </c>
      <c r="F106" s="69"/>
      <c r="G106" s="27">
        <f aca="true" t="shared" si="4" ref="G106:G123">E106+F106</f>
        <v>178000</v>
      </c>
      <c r="H106" s="69">
        <v>178000</v>
      </c>
      <c r="I106" s="70"/>
      <c r="J106" s="122"/>
      <c r="K106" s="122"/>
    </row>
    <row r="107" spans="1:11" ht="25.5">
      <c r="A107" s="51">
        <v>3</v>
      </c>
      <c r="B107" s="49" t="s">
        <v>116</v>
      </c>
      <c r="C107" s="61" t="s">
        <v>95</v>
      </c>
      <c r="D107" s="68"/>
      <c r="E107" s="69">
        <v>60000</v>
      </c>
      <c r="F107" s="69"/>
      <c r="G107" s="27">
        <f t="shared" si="4"/>
        <v>60000</v>
      </c>
      <c r="H107" s="69">
        <v>60000</v>
      </c>
      <c r="I107" s="70"/>
      <c r="J107" s="122"/>
      <c r="K107" s="122"/>
    </row>
    <row r="108" spans="1:11" ht="15">
      <c r="A108" s="51">
        <v>4</v>
      </c>
      <c r="B108" s="49" t="s">
        <v>117</v>
      </c>
      <c r="C108" s="61" t="s">
        <v>95</v>
      </c>
      <c r="D108" s="68"/>
      <c r="E108" s="69">
        <v>45000</v>
      </c>
      <c r="F108" s="69"/>
      <c r="G108" s="27">
        <f t="shared" si="4"/>
        <v>45000</v>
      </c>
      <c r="H108" s="69"/>
      <c r="I108" s="70">
        <v>45000</v>
      </c>
      <c r="J108" s="122"/>
      <c r="K108" s="122"/>
    </row>
    <row r="109" spans="1:11" ht="12.75">
      <c r="A109" s="51">
        <v>5</v>
      </c>
      <c r="B109" s="49" t="s">
        <v>118</v>
      </c>
      <c r="C109" s="61" t="s">
        <v>95</v>
      </c>
      <c r="D109" s="68"/>
      <c r="E109" s="69">
        <v>9000</v>
      </c>
      <c r="F109" s="69"/>
      <c r="G109" s="27">
        <f t="shared" si="4"/>
        <v>9000</v>
      </c>
      <c r="H109" s="69"/>
      <c r="I109" s="70">
        <v>9000</v>
      </c>
      <c r="J109" s="122"/>
      <c r="K109" s="122"/>
    </row>
    <row r="110" spans="1:11" ht="15">
      <c r="A110" s="51">
        <v>6</v>
      </c>
      <c r="B110" s="49" t="s">
        <v>119</v>
      </c>
      <c r="C110" s="61" t="s">
        <v>95</v>
      </c>
      <c r="D110" s="68"/>
      <c r="E110" s="69">
        <v>8000</v>
      </c>
      <c r="F110" s="69"/>
      <c r="G110" s="27">
        <f t="shared" si="4"/>
        <v>8000</v>
      </c>
      <c r="H110" s="69"/>
      <c r="I110" s="70">
        <v>8000</v>
      </c>
      <c r="J110" s="122"/>
      <c r="K110" s="122"/>
    </row>
    <row r="111" spans="1:11" ht="15">
      <c r="A111" s="51">
        <v>7</v>
      </c>
      <c r="B111" s="49" t="s">
        <v>120</v>
      </c>
      <c r="C111" s="61" t="s">
        <v>95</v>
      </c>
      <c r="D111" s="68"/>
      <c r="E111" s="69">
        <v>130000</v>
      </c>
      <c r="F111" s="69"/>
      <c r="G111" s="27">
        <f t="shared" si="4"/>
        <v>130000</v>
      </c>
      <c r="H111" s="69"/>
      <c r="I111" s="70">
        <v>130000</v>
      </c>
      <c r="J111" s="122"/>
      <c r="K111" s="122"/>
    </row>
    <row r="112" spans="1:11" ht="15">
      <c r="A112" s="51">
        <v>8</v>
      </c>
      <c r="B112" s="49" t="s">
        <v>121</v>
      </c>
      <c r="C112" s="61" t="s">
        <v>95</v>
      </c>
      <c r="D112" s="68"/>
      <c r="E112" s="69">
        <v>40000</v>
      </c>
      <c r="F112" s="69"/>
      <c r="G112" s="27">
        <f t="shared" si="4"/>
        <v>40000</v>
      </c>
      <c r="H112" s="69"/>
      <c r="I112" s="70">
        <v>40000</v>
      </c>
      <c r="J112" s="122"/>
      <c r="K112" s="122"/>
    </row>
    <row r="113" spans="1:11" ht="12.75">
      <c r="A113" s="51">
        <v>9</v>
      </c>
      <c r="B113" s="49" t="s">
        <v>122</v>
      </c>
      <c r="C113" s="61" t="s">
        <v>95</v>
      </c>
      <c r="D113" s="68"/>
      <c r="E113" s="69">
        <v>57000</v>
      </c>
      <c r="F113" s="69"/>
      <c r="G113" s="27">
        <f t="shared" si="4"/>
        <v>57000</v>
      </c>
      <c r="H113" s="69"/>
      <c r="I113" s="70">
        <v>57000</v>
      </c>
      <c r="J113" s="122"/>
      <c r="K113" s="122"/>
    </row>
    <row r="114" spans="1:11" ht="12.75">
      <c r="A114" s="51">
        <v>10</v>
      </c>
      <c r="B114" s="49" t="s">
        <v>123</v>
      </c>
      <c r="C114" s="61" t="s">
        <v>95</v>
      </c>
      <c r="D114" s="68"/>
      <c r="E114" s="69">
        <v>10000</v>
      </c>
      <c r="F114" s="69"/>
      <c r="G114" s="27">
        <f t="shared" si="4"/>
        <v>10000</v>
      </c>
      <c r="H114" s="69"/>
      <c r="I114" s="70">
        <v>10000</v>
      </c>
      <c r="J114" s="122"/>
      <c r="K114" s="122"/>
    </row>
    <row r="115" spans="1:11" ht="12.75">
      <c r="A115" s="51">
        <v>11</v>
      </c>
      <c r="B115" s="49" t="s">
        <v>124</v>
      </c>
      <c r="C115" s="61" t="s">
        <v>95</v>
      </c>
      <c r="D115" s="68"/>
      <c r="E115" s="69">
        <v>10000</v>
      </c>
      <c r="F115" s="69"/>
      <c r="G115" s="27">
        <f t="shared" si="4"/>
        <v>10000</v>
      </c>
      <c r="H115" s="69"/>
      <c r="I115" s="70">
        <v>10000</v>
      </c>
      <c r="J115" s="122"/>
      <c r="K115" s="122"/>
    </row>
    <row r="116" spans="1:11" ht="12.75">
      <c r="A116" s="51">
        <v>12</v>
      </c>
      <c r="B116" s="49" t="s">
        <v>125</v>
      </c>
      <c r="C116" s="61" t="s">
        <v>95</v>
      </c>
      <c r="D116" s="68"/>
      <c r="E116" s="69">
        <v>15000</v>
      </c>
      <c r="F116" s="69"/>
      <c r="G116" s="27">
        <f t="shared" si="4"/>
        <v>15000</v>
      </c>
      <c r="H116" s="69"/>
      <c r="I116" s="70">
        <v>15000</v>
      </c>
      <c r="J116" s="122"/>
      <c r="K116" s="122"/>
    </row>
    <row r="117" spans="1:11" ht="12.75">
      <c r="A117" s="51">
        <v>13</v>
      </c>
      <c r="B117" s="49" t="s">
        <v>126</v>
      </c>
      <c r="C117" s="61" t="s">
        <v>95</v>
      </c>
      <c r="D117" s="68"/>
      <c r="E117" s="69">
        <v>10000</v>
      </c>
      <c r="F117" s="69"/>
      <c r="G117" s="27">
        <f t="shared" si="4"/>
        <v>10000</v>
      </c>
      <c r="H117" s="69"/>
      <c r="I117" s="70">
        <v>10000</v>
      </c>
      <c r="J117" s="122"/>
      <c r="K117" s="122"/>
    </row>
    <row r="118" spans="1:11" ht="12.75">
      <c r="A118" s="51">
        <v>14</v>
      </c>
      <c r="B118" s="49" t="s">
        <v>127</v>
      </c>
      <c r="C118" s="61" t="s">
        <v>95</v>
      </c>
      <c r="D118" s="68"/>
      <c r="E118" s="69">
        <v>7000</v>
      </c>
      <c r="F118" s="69"/>
      <c r="G118" s="27">
        <f t="shared" si="4"/>
        <v>7000</v>
      </c>
      <c r="H118" s="69"/>
      <c r="I118" s="70">
        <v>7000</v>
      </c>
      <c r="J118" s="122"/>
      <c r="K118" s="122"/>
    </row>
    <row r="119" spans="1:11" ht="12.75">
      <c r="A119" s="51">
        <v>15</v>
      </c>
      <c r="B119" s="49" t="s">
        <v>128</v>
      </c>
      <c r="C119" s="61" t="s">
        <v>95</v>
      </c>
      <c r="D119" s="68"/>
      <c r="E119" s="69">
        <v>25000</v>
      </c>
      <c r="F119" s="69"/>
      <c r="G119" s="27">
        <f t="shared" si="4"/>
        <v>25000</v>
      </c>
      <c r="H119" s="69"/>
      <c r="I119" s="70">
        <v>25000</v>
      </c>
      <c r="J119" s="122"/>
      <c r="K119" s="122"/>
    </row>
    <row r="120" spans="1:11" ht="12.75">
      <c r="A120" s="51">
        <v>16</v>
      </c>
      <c r="B120" s="49" t="s">
        <v>129</v>
      </c>
      <c r="C120" s="61" t="s">
        <v>95</v>
      </c>
      <c r="D120" s="68"/>
      <c r="E120" s="69">
        <v>15000</v>
      </c>
      <c r="F120" s="69"/>
      <c r="G120" s="27">
        <f t="shared" si="4"/>
        <v>15000</v>
      </c>
      <c r="H120" s="69"/>
      <c r="I120" s="70">
        <v>15000</v>
      </c>
      <c r="J120" s="122"/>
      <c r="K120" s="122"/>
    </row>
    <row r="121" spans="1:11" ht="12.75">
      <c r="A121" s="51">
        <v>17</v>
      </c>
      <c r="B121" s="49" t="s">
        <v>130</v>
      </c>
      <c r="C121" s="61" t="s">
        <v>95</v>
      </c>
      <c r="D121" s="68"/>
      <c r="E121" s="69">
        <v>50000</v>
      </c>
      <c r="F121" s="69"/>
      <c r="G121" s="27">
        <f t="shared" si="4"/>
        <v>50000</v>
      </c>
      <c r="H121" s="69"/>
      <c r="I121" s="70">
        <v>50000</v>
      </c>
      <c r="J121" s="122"/>
      <c r="K121" s="122"/>
    </row>
    <row r="122" spans="1:11" ht="12.75">
      <c r="A122" s="51">
        <v>18</v>
      </c>
      <c r="B122" s="49" t="s">
        <v>219</v>
      </c>
      <c r="C122" s="61" t="s">
        <v>95</v>
      </c>
      <c r="D122" s="68"/>
      <c r="E122" s="69">
        <v>35000</v>
      </c>
      <c r="F122" s="69"/>
      <c r="G122" s="27">
        <f t="shared" si="4"/>
        <v>35000</v>
      </c>
      <c r="H122" s="69"/>
      <c r="I122" s="70">
        <v>35000</v>
      </c>
      <c r="J122" s="122"/>
      <c r="K122" s="122"/>
    </row>
    <row r="123" spans="1:11" ht="12.75">
      <c r="A123" s="51">
        <v>19</v>
      </c>
      <c r="B123" s="49" t="s">
        <v>241</v>
      </c>
      <c r="C123" s="61" t="s">
        <v>95</v>
      </c>
      <c r="D123" s="68"/>
      <c r="E123" s="69"/>
      <c r="F123" s="69">
        <v>15000</v>
      </c>
      <c r="G123" s="27">
        <f t="shared" si="4"/>
        <v>15000</v>
      </c>
      <c r="H123" s="69"/>
      <c r="I123" s="70">
        <v>15000</v>
      </c>
      <c r="J123" s="122"/>
      <c r="K123" s="122"/>
    </row>
    <row r="124" spans="1:11" ht="25.5" customHeight="1">
      <c r="A124" s="53"/>
      <c r="B124" s="46" t="s">
        <v>131</v>
      </c>
      <c r="C124" s="54"/>
      <c r="D124" s="14"/>
      <c r="E124" s="18">
        <f>E125+E162+E164+E168</f>
        <v>2894000</v>
      </c>
      <c r="F124" s="18">
        <f>F125+F162+F164+F168</f>
        <v>0</v>
      </c>
      <c r="G124" s="18">
        <f>G125+G162+G164+G168</f>
        <v>2894000</v>
      </c>
      <c r="H124" s="18">
        <f>H125+H162+H164+H168</f>
        <v>2876000</v>
      </c>
      <c r="I124" s="18">
        <f>I125+I162+I164+I168</f>
        <v>18000</v>
      </c>
      <c r="J124" s="122"/>
      <c r="K124" s="122"/>
    </row>
    <row r="125" spans="1:11" ht="12.75">
      <c r="A125" s="71">
        <v>67</v>
      </c>
      <c r="B125" s="72" t="s">
        <v>132</v>
      </c>
      <c r="C125" s="60"/>
      <c r="D125" s="60"/>
      <c r="E125" s="60">
        <f>E126+E130+E132+E146+E148+E154+E150+E159+E139</f>
        <v>988000</v>
      </c>
      <c r="F125" s="60">
        <f>F126+F130+F132+F146+F148+F154+F150+F159+F139</f>
        <v>0</v>
      </c>
      <c r="G125" s="60">
        <f>G126+G130+G132+G146+G148+G154+G150+G159+G139</f>
        <v>988000</v>
      </c>
      <c r="H125" s="60">
        <f>H126+H130+H132+H146+H148+H154+H150+H159+H139</f>
        <v>988000</v>
      </c>
      <c r="I125" s="60">
        <f>I126+I130+I132+I146+I148+I154+I150+I159+I139</f>
        <v>0</v>
      </c>
      <c r="J125" s="122"/>
      <c r="K125" s="122"/>
    </row>
    <row r="126" spans="1:11" ht="12.75">
      <c r="A126" s="73"/>
      <c r="B126" s="74" t="s">
        <v>133</v>
      </c>
      <c r="C126" s="19"/>
      <c r="D126" s="75"/>
      <c r="E126" s="76">
        <f>SUM(E127:E129)</f>
        <v>28500</v>
      </c>
      <c r="F126" s="76">
        <f>SUM(F127:F129)</f>
        <v>0</v>
      </c>
      <c r="G126" s="76">
        <f>SUM(G127:G129)</f>
        <v>28500</v>
      </c>
      <c r="H126" s="76">
        <f>SUM(H127:H129)</f>
        <v>28500</v>
      </c>
      <c r="I126" s="76">
        <f>SUM(I127:I129)</f>
        <v>0</v>
      </c>
      <c r="J126" s="122"/>
      <c r="K126" s="122"/>
    </row>
    <row r="127" spans="1:11" ht="12.75">
      <c r="A127" s="77">
        <v>1</v>
      </c>
      <c r="B127" s="49" t="s">
        <v>134</v>
      </c>
      <c r="C127" s="78" t="s">
        <v>36</v>
      </c>
      <c r="D127" s="24"/>
      <c r="E127" s="115">
        <v>12000</v>
      </c>
      <c r="F127" s="115"/>
      <c r="G127" s="27">
        <f aca="true" t="shared" si="5" ref="G127:G138">E127+F127</f>
        <v>12000</v>
      </c>
      <c r="H127" s="27">
        <v>12000</v>
      </c>
      <c r="I127" s="75"/>
      <c r="J127" s="122"/>
      <c r="K127" s="122"/>
    </row>
    <row r="128" spans="1:11" ht="12.75">
      <c r="A128" s="77">
        <v>2</v>
      </c>
      <c r="B128" s="49" t="s">
        <v>135</v>
      </c>
      <c r="C128" s="26" t="s">
        <v>36</v>
      </c>
      <c r="D128" s="75"/>
      <c r="E128" s="79">
        <v>6500</v>
      </c>
      <c r="F128" s="75"/>
      <c r="G128" s="27">
        <f t="shared" si="5"/>
        <v>6500</v>
      </c>
      <c r="H128" s="79">
        <v>6500</v>
      </c>
      <c r="I128" s="75"/>
      <c r="J128" s="122"/>
      <c r="K128" s="122"/>
    </row>
    <row r="129" spans="1:11" ht="25.5">
      <c r="A129" s="77">
        <v>3</v>
      </c>
      <c r="B129" s="49" t="s">
        <v>136</v>
      </c>
      <c r="C129" s="26" t="s">
        <v>36</v>
      </c>
      <c r="D129" s="75"/>
      <c r="E129" s="79">
        <v>10000</v>
      </c>
      <c r="F129" s="75"/>
      <c r="G129" s="27">
        <f t="shared" si="5"/>
        <v>10000</v>
      </c>
      <c r="H129" s="79">
        <v>10000</v>
      </c>
      <c r="I129" s="75"/>
      <c r="J129" s="122"/>
      <c r="K129" s="122"/>
    </row>
    <row r="130" spans="1:11" ht="12.75">
      <c r="A130" s="77"/>
      <c r="B130" s="74" t="s">
        <v>137</v>
      </c>
      <c r="C130" s="26" t="s">
        <v>36</v>
      </c>
      <c r="D130" s="75"/>
      <c r="E130" s="76">
        <f>E131</f>
        <v>25000</v>
      </c>
      <c r="F130" s="76">
        <f>F131</f>
        <v>0</v>
      </c>
      <c r="G130" s="28">
        <f t="shared" si="5"/>
        <v>25000</v>
      </c>
      <c r="H130" s="28">
        <f>SUM(H131:H131)</f>
        <v>25000</v>
      </c>
      <c r="I130" s="28"/>
      <c r="J130" s="122"/>
      <c r="K130" s="122"/>
    </row>
    <row r="131" spans="1:11" ht="12.75">
      <c r="A131" s="77">
        <v>4</v>
      </c>
      <c r="B131" s="49" t="s">
        <v>138</v>
      </c>
      <c r="C131" s="26" t="s">
        <v>36</v>
      </c>
      <c r="D131" s="75"/>
      <c r="E131" s="79">
        <v>25000</v>
      </c>
      <c r="F131" s="75"/>
      <c r="G131" s="27">
        <f t="shared" si="5"/>
        <v>25000</v>
      </c>
      <c r="H131" s="79">
        <v>25000</v>
      </c>
      <c r="I131" s="75"/>
      <c r="J131" s="122"/>
      <c r="K131" s="122"/>
    </row>
    <row r="132" spans="1:11" ht="12.75">
      <c r="A132" s="73"/>
      <c r="B132" s="74" t="s">
        <v>139</v>
      </c>
      <c r="C132" s="19"/>
      <c r="D132" s="75"/>
      <c r="E132" s="76">
        <f>SUM(E133:E138)</f>
        <v>239000</v>
      </c>
      <c r="F132" s="76">
        <f>SUM(F133:F138)</f>
        <v>0</v>
      </c>
      <c r="G132" s="28">
        <f t="shared" si="5"/>
        <v>239000</v>
      </c>
      <c r="H132" s="76">
        <f>SUM(H133:H138)</f>
        <v>239000</v>
      </c>
      <c r="I132" s="76">
        <f>SUM(I133:I138)</f>
        <v>0</v>
      </c>
      <c r="J132" s="122"/>
      <c r="K132" s="122"/>
    </row>
    <row r="133" spans="1:11" ht="25.5">
      <c r="A133" s="77">
        <v>5</v>
      </c>
      <c r="B133" s="49" t="s">
        <v>216</v>
      </c>
      <c r="C133" s="26" t="s">
        <v>36</v>
      </c>
      <c r="D133" s="75"/>
      <c r="E133" s="79">
        <v>20000</v>
      </c>
      <c r="F133" s="75"/>
      <c r="G133" s="27">
        <f t="shared" si="5"/>
        <v>20000</v>
      </c>
      <c r="H133" s="79">
        <v>20000</v>
      </c>
      <c r="I133" s="75"/>
      <c r="J133" s="122"/>
      <c r="K133" s="122"/>
    </row>
    <row r="134" spans="1:11" ht="25.5">
      <c r="A134" s="77">
        <v>6</v>
      </c>
      <c r="B134" s="49" t="s">
        <v>140</v>
      </c>
      <c r="C134" s="78" t="s">
        <v>36</v>
      </c>
      <c r="D134" s="75"/>
      <c r="E134" s="79">
        <v>150000</v>
      </c>
      <c r="F134" s="75"/>
      <c r="G134" s="27">
        <f t="shared" si="5"/>
        <v>150000</v>
      </c>
      <c r="H134" s="79">
        <v>150000</v>
      </c>
      <c r="I134" s="75"/>
      <c r="J134" s="122"/>
      <c r="K134" s="122"/>
    </row>
    <row r="135" spans="1:11" ht="25.5">
      <c r="A135" s="77">
        <v>7</v>
      </c>
      <c r="B135" s="49" t="s">
        <v>141</v>
      </c>
      <c r="C135" s="78" t="s">
        <v>36</v>
      </c>
      <c r="D135" s="75"/>
      <c r="E135" s="79">
        <v>40000</v>
      </c>
      <c r="F135" s="75"/>
      <c r="G135" s="27">
        <f t="shared" si="5"/>
        <v>40000</v>
      </c>
      <c r="H135" s="79">
        <v>40000</v>
      </c>
      <c r="I135" s="76"/>
      <c r="J135" s="122"/>
      <c r="K135" s="122"/>
    </row>
    <row r="136" spans="1:11" ht="25.5">
      <c r="A136" s="77">
        <v>8</v>
      </c>
      <c r="B136" s="49" t="s">
        <v>217</v>
      </c>
      <c r="C136" s="26" t="s">
        <v>36</v>
      </c>
      <c r="D136" s="75"/>
      <c r="E136" s="79">
        <v>15000</v>
      </c>
      <c r="F136" s="75"/>
      <c r="G136" s="27">
        <f t="shared" si="5"/>
        <v>15000</v>
      </c>
      <c r="H136" s="79">
        <v>15000</v>
      </c>
      <c r="I136" s="75"/>
      <c r="J136" s="122"/>
      <c r="K136" s="122"/>
    </row>
    <row r="137" spans="1:11" ht="12.75">
      <c r="A137" s="77">
        <v>9</v>
      </c>
      <c r="B137" s="49" t="s">
        <v>142</v>
      </c>
      <c r="C137" s="78" t="s">
        <v>36</v>
      </c>
      <c r="D137" s="75"/>
      <c r="E137" s="79">
        <v>4000</v>
      </c>
      <c r="F137" s="75"/>
      <c r="G137" s="27">
        <f t="shared" si="5"/>
        <v>4000</v>
      </c>
      <c r="H137" s="79">
        <v>4000</v>
      </c>
      <c r="I137" s="76"/>
      <c r="J137" s="122"/>
      <c r="K137" s="122"/>
    </row>
    <row r="138" spans="1:11" ht="12.75">
      <c r="A138" s="77">
        <v>10</v>
      </c>
      <c r="B138" s="49" t="s">
        <v>143</v>
      </c>
      <c r="C138" s="78" t="s">
        <v>36</v>
      </c>
      <c r="D138" s="75"/>
      <c r="E138" s="79">
        <v>10000</v>
      </c>
      <c r="F138" s="75"/>
      <c r="G138" s="27">
        <f t="shared" si="5"/>
        <v>10000</v>
      </c>
      <c r="H138" s="79">
        <v>10000</v>
      </c>
      <c r="I138" s="76"/>
      <c r="J138" s="122"/>
      <c r="K138" s="122"/>
    </row>
    <row r="139" spans="1:11" s="45" customFormat="1" ht="12.75">
      <c r="A139" s="73"/>
      <c r="B139" s="74" t="s">
        <v>144</v>
      </c>
      <c r="C139" s="19"/>
      <c r="D139" s="75"/>
      <c r="E139" s="76">
        <f>SUM(E140:E145)</f>
        <v>420000</v>
      </c>
      <c r="F139" s="76">
        <f>SUM(F140:F145)</f>
        <v>0</v>
      </c>
      <c r="G139" s="76">
        <f>SUM(G140:G145)</f>
        <v>420000</v>
      </c>
      <c r="H139" s="76">
        <f>SUM(H140:H145)</f>
        <v>420000</v>
      </c>
      <c r="I139" s="76">
        <f>SUM(I140:I145)</f>
        <v>0</v>
      </c>
      <c r="J139" s="122"/>
      <c r="K139" s="122"/>
    </row>
    <row r="140" spans="1:11" ht="12.75">
      <c r="A140" s="77">
        <v>11</v>
      </c>
      <c r="B140" s="49" t="s">
        <v>145</v>
      </c>
      <c r="C140" s="78" t="s">
        <v>36</v>
      </c>
      <c r="D140" s="75"/>
      <c r="E140" s="79">
        <v>180000</v>
      </c>
      <c r="F140" s="75"/>
      <c r="G140" s="27">
        <f aca="true" t="shared" si="6" ref="G140:G145">F140+E140</f>
        <v>180000</v>
      </c>
      <c r="H140" s="79">
        <v>180000</v>
      </c>
      <c r="I140" s="76"/>
      <c r="J140" s="122"/>
      <c r="K140" s="122"/>
    </row>
    <row r="141" spans="1:11" ht="12.75">
      <c r="A141" s="77">
        <v>12</v>
      </c>
      <c r="B141" s="49" t="s">
        <v>146</v>
      </c>
      <c r="C141" s="78" t="s">
        <v>36</v>
      </c>
      <c r="D141" s="75"/>
      <c r="E141" s="79">
        <v>110000</v>
      </c>
      <c r="F141" s="75"/>
      <c r="G141" s="27">
        <f t="shared" si="6"/>
        <v>110000</v>
      </c>
      <c r="H141" s="79">
        <v>110000</v>
      </c>
      <c r="I141" s="76"/>
      <c r="J141" s="122"/>
      <c r="K141" s="122"/>
    </row>
    <row r="142" spans="1:11" ht="25.5">
      <c r="A142" s="77">
        <v>13</v>
      </c>
      <c r="B142" s="49" t="s">
        <v>147</v>
      </c>
      <c r="C142" s="78" t="s">
        <v>36</v>
      </c>
      <c r="D142" s="75"/>
      <c r="E142" s="79">
        <v>40000</v>
      </c>
      <c r="F142" s="75"/>
      <c r="G142" s="27">
        <f t="shared" si="6"/>
        <v>40000</v>
      </c>
      <c r="H142" s="79">
        <v>40000</v>
      </c>
      <c r="I142" s="76"/>
      <c r="J142" s="122"/>
      <c r="K142" s="122"/>
    </row>
    <row r="143" spans="1:11" ht="12.75">
      <c r="A143" s="77">
        <v>14</v>
      </c>
      <c r="B143" s="49" t="s">
        <v>148</v>
      </c>
      <c r="C143" s="78" t="s">
        <v>36</v>
      </c>
      <c r="D143" s="75"/>
      <c r="E143" s="79">
        <v>5000</v>
      </c>
      <c r="F143" s="75"/>
      <c r="G143" s="27">
        <f t="shared" si="6"/>
        <v>5000</v>
      </c>
      <c r="H143" s="79">
        <v>5000</v>
      </c>
      <c r="I143" s="76"/>
      <c r="J143" s="122"/>
      <c r="K143" s="122"/>
    </row>
    <row r="144" spans="1:11" ht="12.75">
      <c r="A144" s="77">
        <v>15</v>
      </c>
      <c r="B144" s="49" t="s">
        <v>149</v>
      </c>
      <c r="C144" s="78" t="s">
        <v>36</v>
      </c>
      <c r="D144" s="75"/>
      <c r="E144" s="79">
        <v>50000</v>
      </c>
      <c r="F144" s="75"/>
      <c r="G144" s="27">
        <f t="shared" si="6"/>
        <v>50000</v>
      </c>
      <c r="H144" s="79">
        <v>50000</v>
      </c>
      <c r="I144" s="76"/>
      <c r="J144" s="122"/>
      <c r="K144" s="122"/>
    </row>
    <row r="145" spans="1:11" ht="25.5">
      <c r="A145" s="77">
        <v>16</v>
      </c>
      <c r="B145" s="49" t="s">
        <v>150</v>
      </c>
      <c r="C145" s="78" t="s">
        <v>36</v>
      </c>
      <c r="D145" s="75"/>
      <c r="E145" s="79">
        <v>35000</v>
      </c>
      <c r="F145" s="75"/>
      <c r="G145" s="27">
        <f t="shared" si="6"/>
        <v>35000</v>
      </c>
      <c r="H145" s="79">
        <v>35000</v>
      </c>
      <c r="I145" s="76"/>
      <c r="J145" s="122"/>
      <c r="K145" s="122"/>
    </row>
    <row r="146" spans="1:11" s="45" customFormat="1" ht="12.75">
      <c r="A146" s="73"/>
      <c r="B146" s="74" t="s">
        <v>151</v>
      </c>
      <c r="C146" s="19"/>
      <c r="D146" s="75"/>
      <c r="E146" s="76">
        <f>E147</f>
        <v>3000</v>
      </c>
      <c r="F146" s="76">
        <f>F147</f>
        <v>0</v>
      </c>
      <c r="G146" s="76">
        <f>G147</f>
        <v>3000</v>
      </c>
      <c r="H146" s="76">
        <f>H147</f>
        <v>3000</v>
      </c>
      <c r="I146" s="76">
        <f>I147</f>
        <v>0</v>
      </c>
      <c r="J146" s="122"/>
      <c r="K146" s="122"/>
    </row>
    <row r="147" spans="1:11" ht="12.75">
      <c r="A147" s="77">
        <v>17</v>
      </c>
      <c r="B147" s="49" t="s">
        <v>152</v>
      </c>
      <c r="C147" s="78" t="s">
        <v>36</v>
      </c>
      <c r="D147" s="75"/>
      <c r="E147" s="79">
        <v>3000</v>
      </c>
      <c r="F147" s="75"/>
      <c r="G147" s="27">
        <f>E147+F147</f>
        <v>3000</v>
      </c>
      <c r="H147" s="79">
        <v>3000</v>
      </c>
      <c r="I147" s="76"/>
      <c r="J147" s="122"/>
      <c r="K147" s="122"/>
    </row>
    <row r="148" spans="1:11" s="45" customFormat="1" ht="12.75">
      <c r="A148" s="77"/>
      <c r="B148" s="74" t="s">
        <v>153</v>
      </c>
      <c r="C148" s="19"/>
      <c r="D148" s="75"/>
      <c r="E148" s="76">
        <f>SUM(E149:E149)</f>
        <v>4000</v>
      </c>
      <c r="F148" s="76">
        <f>SUM(F149:F149)</f>
        <v>0</v>
      </c>
      <c r="G148" s="76">
        <f>SUM(G149:G149)</f>
        <v>4000</v>
      </c>
      <c r="H148" s="76">
        <f>SUM(H149:H149)</f>
        <v>4000</v>
      </c>
      <c r="I148" s="76">
        <f>SUM(I149:I149)</f>
        <v>0</v>
      </c>
      <c r="J148" s="122"/>
      <c r="K148" s="122"/>
    </row>
    <row r="149" spans="1:11" ht="12.75">
      <c r="A149" s="77">
        <v>18</v>
      </c>
      <c r="B149" s="49" t="s">
        <v>154</v>
      </c>
      <c r="C149" s="78" t="s">
        <v>36</v>
      </c>
      <c r="D149" s="75"/>
      <c r="E149" s="79">
        <v>4000</v>
      </c>
      <c r="F149" s="75"/>
      <c r="G149" s="27">
        <f>H149+I149</f>
        <v>4000</v>
      </c>
      <c r="H149" s="79">
        <v>4000</v>
      </c>
      <c r="I149" s="76"/>
      <c r="J149" s="122"/>
      <c r="K149" s="122"/>
    </row>
    <row r="150" spans="1:11" s="45" customFormat="1" ht="12.75">
      <c r="A150" s="73"/>
      <c r="B150" s="74" t="s">
        <v>155</v>
      </c>
      <c r="C150" s="19"/>
      <c r="D150" s="75"/>
      <c r="E150" s="76">
        <f>SUM(E151:E153)</f>
        <v>128000</v>
      </c>
      <c r="F150" s="76">
        <f>SUM(F151:F153)</f>
        <v>0</v>
      </c>
      <c r="G150" s="76">
        <f>SUM(G151:G153)</f>
        <v>128000</v>
      </c>
      <c r="H150" s="76">
        <f>SUM(H151:H153)</f>
        <v>128000</v>
      </c>
      <c r="I150" s="76">
        <f>SUM(I151:I153)</f>
        <v>0</v>
      </c>
      <c r="J150" s="122"/>
      <c r="K150" s="122"/>
    </row>
    <row r="151" spans="1:11" ht="12.75">
      <c r="A151" s="77">
        <v>19</v>
      </c>
      <c r="B151" s="49" t="s">
        <v>156</v>
      </c>
      <c r="C151" s="78" t="s">
        <v>36</v>
      </c>
      <c r="D151" s="75"/>
      <c r="E151" s="79">
        <v>65000</v>
      </c>
      <c r="F151" s="75"/>
      <c r="G151" s="27">
        <f>E151+F151</f>
        <v>65000</v>
      </c>
      <c r="H151" s="79">
        <v>65000</v>
      </c>
      <c r="I151" s="76"/>
      <c r="J151" s="122"/>
      <c r="K151" s="122"/>
    </row>
    <row r="152" spans="1:11" ht="12.75">
      <c r="A152" s="77">
        <v>20</v>
      </c>
      <c r="B152" s="49" t="s">
        <v>157</v>
      </c>
      <c r="C152" s="78" t="s">
        <v>36</v>
      </c>
      <c r="D152" s="75"/>
      <c r="E152" s="79">
        <v>3000</v>
      </c>
      <c r="F152" s="75"/>
      <c r="G152" s="27">
        <f>E152+F152</f>
        <v>3000</v>
      </c>
      <c r="H152" s="79">
        <v>3000</v>
      </c>
      <c r="I152" s="76"/>
      <c r="J152" s="122"/>
      <c r="K152" s="122"/>
    </row>
    <row r="153" spans="1:11" ht="25.5">
      <c r="A153" s="77">
        <v>21</v>
      </c>
      <c r="B153" s="49" t="s">
        <v>158</v>
      </c>
      <c r="C153" s="78" t="s">
        <v>36</v>
      </c>
      <c r="D153" s="75"/>
      <c r="E153" s="79">
        <v>60000</v>
      </c>
      <c r="F153" s="75"/>
      <c r="G153" s="27">
        <f>E153+F153</f>
        <v>60000</v>
      </c>
      <c r="H153" s="79">
        <v>60000</v>
      </c>
      <c r="I153" s="76"/>
      <c r="J153" s="122"/>
      <c r="K153" s="122"/>
    </row>
    <row r="154" spans="1:11" s="45" customFormat="1" ht="12.75">
      <c r="A154" s="73"/>
      <c r="B154" s="74" t="s">
        <v>159</v>
      </c>
      <c r="C154" s="19"/>
      <c r="D154" s="75"/>
      <c r="E154" s="76">
        <f>SUM(E155:E158)</f>
        <v>20500</v>
      </c>
      <c r="F154" s="76">
        <f>SUM(F155:F158)</f>
        <v>0</v>
      </c>
      <c r="G154" s="76">
        <f>SUM(G155:G158)</f>
        <v>20500</v>
      </c>
      <c r="H154" s="76">
        <f>SUM(H155:H158)</f>
        <v>20500</v>
      </c>
      <c r="I154" s="76">
        <f>SUM(I155:I158)</f>
        <v>0</v>
      </c>
      <c r="J154" s="122"/>
      <c r="K154" s="122"/>
    </row>
    <row r="155" spans="1:11" ht="12.75">
      <c r="A155" s="77">
        <v>22</v>
      </c>
      <c r="B155" s="49" t="s">
        <v>160</v>
      </c>
      <c r="C155" s="78" t="s">
        <v>36</v>
      </c>
      <c r="D155" s="75"/>
      <c r="E155" s="79">
        <v>6400</v>
      </c>
      <c r="F155" s="75"/>
      <c r="G155" s="27">
        <f>F155+E155</f>
        <v>6400</v>
      </c>
      <c r="H155" s="79">
        <v>6400</v>
      </c>
      <c r="I155" s="76"/>
      <c r="J155" s="122"/>
      <c r="K155" s="122"/>
    </row>
    <row r="156" spans="1:11" ht="12.75">
      <c r="A156" s="77">
        <v>23</v>
      </c>
      <c r="B156" s="49" t="s">
        <v>161</v>
      </c>
      <c r="C156" s="78" t="s">
        <v>36</v>
      </c>
      <c r="D156" s="75"/>
      <c r="E156" s="79">
        <v>4800</v>
      </c>
      <c r="F156" s="75"/>
      <c r="G156" s="27">
        <f>F156+E156</f>
        <v>4800</v>
      </c>
      <c r="H156" s="79">
        <v>4800</v>
      </c>
      <c r="I156" s="76"/>
      <c r="J156" s="122"/>
      <c r="K156" s="122"/>
    </row>
    <row r="157" spans="1:11" ht="12.75">
      <c r="A157" s="77">
        <v>24</v>
      </c>
      <c r="B157" s="49" t="s">
        <v>162</v>
      </c>
      <c r="C157" s="78" t="s">
        <v>36</v>
      </c>
      <c r="D157" s="75"/>
      <c r="E157" s="79">
        <v>6000</v>
      </c>
      <c r="F157" s="75"/>
      <c r="G157" s="27">
        <f>F157+E157</f>
        <v>6000</v>
      </c>
      <c r="H157" s="79">
        <v>6000</v>
      </c>
      <c r="I157" s="76"/>
      <c r="J157" s="122"/>
      <c r="K157" s="122"/>
    </row>
    <row r="158" spans="1:11" ht="12.75">
      <c r="A158" s="77">
        <v>25</v>
      </c>
      <c r="B158" s="49" t="s">
        <v>163</v>
      </c>
      <c r="C158" s="78" t="s">
        <v>36</v>
      </c>
      <c r="D158" s="75"/>
      <c r="E158" s="79">
        <v>3300</v>
      </c>
      <c r="F158" s="75"/>
      <c r="G158" s="27">
        <f>F158+E158</f>
        <v>3300</v>
      </c>
      <c r="H158" s="79">
        <v>3300</v>
      </c>
      <c r="I158" s="76"/>
      <c r="J158" s="122"/>
      <c r="K158" s="122"/>
    </row>
    <row r="159" spans="1:11" s="45" customFormat="1" ht="12.75">
      <c r="A159" s="77"/>
      <c r="B159" s="74" t="s">
        <v>164</v>
      </c>
      <c r="C159" s="19"/>
      <c r="D159" s="75"/>
      <c r="E159" s="76">
        <f>E160+E161</f>
        <v>120000</v>
      </c>
      <c r="F159" s="76">
        <f>F160+F161</f>
        <v>0</v>
      </c>
      <c r="G159" s="76">
        <f>SUM(G160:G161)</f>
        <v>120000</v>
      </c>
      <c r="H159" s="76">
        <f>SUM(H160:H161)</f>
        <v>120000</v>
      </c>
      <c r="I159" s="76">
        <f>SUM(I160:I161)</f>
        <v>0</v>
      </c>
      <c r="J159" s="122"/>
      <c r="K159" s="122"/>
    </row>
    <row r="160" spans="1:11" ht="12.75">
      <c r="A160" s="77">
        <v>26</v>
      </c>
      <c r="B160" s="49" t="s">
        <v>165</v>
      </c>
      <c r="C160" s="78" t="s">
        <v>36</v>
      </c>
      <c r="D160" s="75"/>
      <c r="E160" s="79">
        <v>10000</v>
      </c>
      <c r="F160" s="75"/>
      <c r="G160" s="27">
        <f>F160+E160</f>
        <v>10000</v>
      </c>
      <c r="H160" s="79">
        <v>10000</v>
      </c>
      <c r="I160" s="76"/>
      <c r="J160" s="122"/>
      <c r="K160" s="122"/>
    </row>
    <row r="161" spans="1:11" ht="12.75">
      <c r="A161" s="77">
        <v>27</v>
      </c>
      <c r="B161" s="49" t="s">
        <v>166</v>
      </c>
      <c r="C161" s="78" t="s">
        <v>36</v>
      </c>
      <c r="D161" s="75"/>
      <c r="E161" s="79">
        <v>110000</v>
      </c>
      <c r="F161" s="75"/>
      <c r="G161" s="27">
        <f>F161+E161</f>
        <v>110000</v>
      </c>
      <c r="H161" s="79">
        <v>110000</v>
      </c>
      <c r="I161" s="76"/>
      <c r="J161" s="122"/>
      <c r="K161" s="122"/>
    </row>
    <row r="162" spans="1:11" ht="12.75">
      <c r="A162" s="80"/>
      <c r="B162" s="81" t="s">
        <v>167</v>
      </c>
      <c r="C162" s="82"/>
      <c r="D162" s="81"/>
      <c r="E162" s="60">
        <f>SUM(E163:E163)</f>
        <v>53000</v>
      </c>
      <c r="F162" s="60">
        <f>SUM(F163:F163)</f>
        <v>0</v>
      </c>
      <c r="G162" s="60">
        <f>SUM(G163:G163)</f>
        <v>53000</v>
      </c>
      <c r="H162" s="60">
        <f>SUM(H163:H163)</f>
        <v>53000</v>
      </c>
      <c r="I162" s="60">
        <f>SUM(I163:I163)</f>
        <v>0</v>
      </c>
      <c r="J162" s="122"/>
      <c r="K162" s="122"/>
    </row>
    <row r="163" spans="1:11" ht="12.75">
      <c r="A163" s="83" t="s">
        <v>89</v>
      </c>
      <c r="B163" s="36" t="s">
        <v>168</v>
      </c>
      <c r="C163" s="78" t="s">
        <v>36</v>
      </c>
      <c r="D163" s="43"/>
      <c r="E163" s="76">
        <v>53000</v>
      </c>
      <c r="F163" s="76"/>
      <c r="G163" s="27">
        <f>F163+E163</f>
        <v>53000</v>
      </c>
      <c r="H163" s="42">
        <v>53000</v>
      </c>
      <c r="I163" s="39"/>
      <c r="J163" s="122"/>
      <c r="K163" s="122"/>
    </row>
    <row r="164" spans="1:11" ht="12.75">
      <c r="A164" s="80"/>
      <c r="B164" s="81" t="s">
        <v>169</v>
      </c>
      <c r="C164" s="82"/>
      <c r="D164" s="81"/>
      <c r="E164" s="119">
        <f>SUM(E165:E167)</f>
        <v>1848000</v>
      </c>
      <c r="F164" s="119">
        <f>SUM(F165:F167)</f>
        <v>0</v>
      </c>
      <c r="G164" s="119">
        <f>SUM(G165:G167)</f>
        <v>1848000</v>
      </c>
      <c r="H164" s="84">
        <f>SUM(H165:H167)</f>
        <v>1830000</v>
      </c>
      <c r="I164" s="84">
        <f>SUM(I165:I167)</f>
        <v>18000</v>
      </c>
      <c r="J164" s="122"/>
      <c r="K164" s="122"/>
    </row>
    <row r="165" spans="1:11" ht="25.5">
      <c r="A165" s="48" t="s">
        <v>89</v>
      </c>
      <c r="B165" s="24" t="s">
        <v>170</v>
      </c>
      <c r="C165" s="50" t="s">
        <v>36</v>
      </c>
      <c r="D165" s="24" t="s">
        <v>171</v>
      </c>
      <c r="E165" s="115">
        <v>1755000</v>
      </c>
      <c r="F165" s="115"/>
      <c r="G165" s="27">
        <f>E165+F165</f>
        <v>1755000</v>
      </c>
      <c r="H165" s="27">
        <v>1755000</v>
      </c>
      <c r="I165" s="42"/>
      <c r="J165" s="122"/>
      <c r="K165" s="122"/>
    </row>
    <row r="166" spans="1:11" ht="12.75">
      <c r="A166" s="48" t="s">
        <v>172</v>
      </c>
      <c r="B166" s="41" t="s">
        <v>173</v>
      </c>
      <c r="C166" s="50" t="s">
        <v>36</v>
      </c>
      <c r="D166" s="24"/>
      <c r="E166" s="115">
        <v>75000</v>
      </c>
      <c r="F166" s="115"/>
      <c r="G166" s="27">
        <f>E166+F166</f>
        <v>75000</v>
      </c>
      <c r="H166" s="70">
        <v>75000</v>
      </c>
      <c r="I166" s="42"/>
      <c r="J166" s="122"/>
      <c r="K166" s="122"/>
    </row>
    <row r="167" spans="1:11" ht="12.75">
      <c r="A167" s="48" t="s">
        <v>174</v>
      </c>
      <c r="B167" s="41" t="s">
        <v>175</v>
      </c>
      <c r="C167" s="50" t="s">
        <v>36</v>
      </c>
      <c r="D167" s="24"/>
      <c r="E167" s="115">
        <v>18000</v>
      </c>
      <c r="F167" s="115"/>
      <c r="G167" s="27">
        <f>E167+F167</f>
        <v>18000</v>
      </c>
      <c r="H167" s="70"/>
      <c r="I167" s="42">
        <v>18000</v>
      </c>
      <c r="J167" s="122"/>
      <c r="K167" s="122"/>
    </row>
    <row r="168" spans="1:11" ht="12.75">
      <c r="A168" s="81"/>
      <c r="B168" s="81" t="s">
        <v>176</v>
      </c>
      <c r="C168" s="81"/>
      <c r="D168" s="81"/>
      <c r="E168" s="119">
        <f>E169</f>
        <v>5000</v>
      </c>
      <c r="F168" s="119">
        <f>F169</f>
        <v>0</v>
      </c>
      <c r="G168" s="119">
        <f>G169</f>
        <v>5000</v>
      </c>
      <c r="H168" s="84">
        <f>H169</f>
        <v>5000</v>
      </c>
      <c r="I168" s="84">
        <f>I169</f>
        <v>0</v>
      </c>
      <c r="J168" s="122"/>
      <c r="K168" s="122"/>
    </row>
    <row r="169" spans="1:11" ht="12.75">
      <c r="A169" s="48" t="s">
        <v>89</v>
      </c>
      <c r="B169" s="41" t="s">
        <v>177</v>
      </c>
      <c r="C169" s="50" t="s">
        <v>36</v>
      </c>
      <c r="D169" s="24"/>
      <c r="E169" s="27">
        <v>5000</v>
      </c>
      <c r="F169" s="115"/>
      <c r="G169" s="27">
        <f>E169+F169</f>
        <v>5000</v>
      </c>
      <c r="H169" s="70">
        <v>5000</v>
      </c>
      <c r="I169" s="42"/>
      <c r="J169" s="122"/>
      <c r="K169" s="122"/>
    </row>
    <row r="170" spans="1:11" ht="25.5">
      <c r="A170" s="85"/>
      <c r="B170" s="86" t="s">
        <v>178</v>
      </c>
      <c r="C170" s="16"/>
      <c r="D170" s="14"/>
      <c r="E170" s="18">
        <f>E171+E174</f>
        <v>1953000</v>
      </c>
      <c r="F170" s="18">
        <f>F171+F174</f>
        <v>-10000</v>
      </c>
      <c r="G170" s="18">
        <f>G171+G174</f>
        <v>1943000</v>
      </c>
      <c r="H170" s="87">
        <f>H171+H174</f>
        <v>1943000</v>
      </c>
      <c r="I170" s="87">
        <f>I171+I174</f>
        <v>0</v>
      </c>
      <c r="J170" s="122"/>
      <c r="K170" s="122"/>
    </row>
    <row r="171" spans="1:11" s="92" customFormat="1" ht="12.75">
      <c r="A171" s="88"/>
      <c r="B171" s="89" t="s">
        <v>179</v>
      </c>
      <c r="C171" s="88"/>
      <c r="D171" s="90"/>
      <c r="E171" s="120">
        <f>SUM(E172:E173)</f>
        <v>1553000</v>
      </c>
      <c r="F171" s="120">
        <f>SUM(F172:F173)</f>
        <v>0</v>
      </c>
      <c r="G171" s="120">
        <f>SUM(G172:G173)</f>
        <v>1553000</v>
      </c>
      <c r="H171" s="91">
        <f>SUM(H172:H173)</f>
        <v>1553000</v>
      </c>
      <c r="I171" s="91">
        <f>SUM(I172:I173)</f>
        <v>0</v>
      </c>
      <c r="J171" s="122"/>
      <c r="K171" s="122"/>
    </row>
    <row r="172" spans="1:11" ht="12.75">
      <c r="A172" s="41">
        <v>1</v>
      </c>
      <c r="B172" s="24" t="s">
        <v>180</v>
      </c>
      <c r="C172" s="78" t="s">
        <v>181</v>
      </c>
      <c r="D172" s="41"/>
      <c r="E172" s="27">
        <v>993850</v>
      </c>
      <c r="F172" s="27"/>
      <c r="G172" s="27">
        <f>E172+F172</f>
        <v>993850</v>
      </c>
      <c r="H172" s="93">
        <v>993850</v>
      </c>
      <c r="I172" s="94"/>
      <c r="J172" s="122"/>
      <c r="K172" s="122"/>
    </row>
    <row r="173" spans="1:11" ht="38.25">
      <c r="A173" s="41">
        <v>2</v>
      </c>
      <c r="B173" s="24" t="s">
        <v>182</v>
      </c>
      <c r="C173" s="78" t="s">
        <v>181</v>
      </c>
      <c r="D173" s="41"/>
      <c r="E173" s="27">
        <v>559150</v>
      </c>
      <c r="F173" s="27"/>
      <c r="G173" s="27">
        <f>E173+F173</f>
        <v>559150</v>
      </c>
      <c r="H173" s="93">
        <v>559150</v>
      </c>
      <c r="I173" s="94"/>
      <c r="J173" s="122"/>
      <c r="K173" s="122"/>
    </row>
    <row r="174" spans="1:11" s="92" customFormat="1" ht="12.75">
      <c r="A174" s="95"/>
      <c r="B174" s="96" t="s">
        <v>183</v>
      </c>
      <c r="C174" s="97"/>
      <c r="D174" s="98"/>
      <c r="E174" s="99">
        <f>E175</f>
        <v>400000</v>
      </c>
      <c r="F174" s="99">
        <f>F175</f>
        <v>-10000</v>
      </c>
      <c r="G174" s="99">
        <f>G175</f>
        <v>390000</v>
      </c>
      <c r="H174" s="99">
        <f>H175</f>
        <v>390000</v>
      </c>
      <c r="I174" s="99">
        <f>I175</f>
        <v>0</v>
      </c>
      <c r="J174" s="122"/>
      <c r="K174" s="122"/>
    </row>
    <row r="175" spans="1:11" ht="25.5">
      <c r="A175" s="41">
        <v>3</v>
      </c>
      <c r="B175" s="36" t="s">
        <v>184</v>
      </c>
      <c r="C175" s="78" t="s">
        <v>185</v>
      </c>
      <c r="D175" s="100"/>
      <c r="E175" s="123">
        <v>400000</v>
      </c>
      <c r="F175" s="123">
        <v>-10000</v>
      </c>
      <c r="G175" s="124">
        <f>E175+F175</f>
        <v>390000</v>
      </c>
      <c r="H175" s="125">
        <f>400000-10000</f>
        <v>390000</v>
      </c>
      <c r="I175" s="126"/>
      <c r="J175" s="122"/>
      <c r="K175" s="122"/>
    </row>
    <row r="176" spans="1:11" ht="12.75">
      <c r="A176" s="101" t="s">
        <v>186</v>
      </c>
      <c r="B176" s="87" t="s">
        <v>187</v>
      </c>
      <c r="C176" s="87"/>
      <c r="D176" s="87"/>
      <c r="E176" s="18">
        <f>SUM(E177:E206)</f>
        <v>14977000</v>
      </c>
      <c r="F176" s="18">
        <f>SUM(F177:F206)</f>
        <v>0</v>
      </c>
      <c r="G176" s="18">
        <f>SUM(G177:G206)</f>
        <v>14977000</v>
      </c>
      <c r="H176" s="87">
        <f>SUM(H177:H206)</f>
        <v>14649000</v>
      </c>
      <c r="I176" s="87">
        <f>SUM(I177:I206)</f>
        <v>328000</v>
      </c>
      <c r="J176" s="122"/>
      <c r="K176" s="122"/>
    </row>
    <row r="177" spans="1:11" ht="25.5">
      <c r="A177" s="102">
        <v>1</v>
      </c>
      <c r="B177" s="24" t="s">
        <v>188</v>
      </c>
      <c r="C177" s="103" t="s">
        <v>60</v>
      </c>
      <c r="D177" s="104"/>
      <c r="E177" s="121">
        <v>3934000</v>
      </c>
      <c r="F177" s="121"/>
      <c r="G177" s="27">
        <f>E177+F177</f>
        <v>3934000</v>
      </c>
      <c r="H177" s="105">
        <v>3934000</v>
      </c>
      <c r="I177" s="105"/>
      <c r="J177" s="122"/>
      <c r="K177" s="122"/>
    </row>
    <row r="178" spans="1:11" ht="12.75">
      <c r="A178" s="102">
        <v>2</v>
      </c>
      <c r="B178" s="24" t="s">
        <v>189</v>
      </c>
      <c r="C178" s="103" t="s">
        <v>60</v>
      </c>
      <c r="D178" s="104"/>
      <c r="E178" s="121">
        <v>500000</v>
      </c>
      <c r="F178" s="121"/>
      <c r="G178" s="27">
        <f aca="true" t="shared" si="7" ref="G178:G206">E178+F178</f>
        <v>500000</v>
      </c>
      <c r="H178" s="105">
        <v>500000</v>
      </c>
      <c r="I178" s="27"/>
      <c r="J178" s="122"/>
      <c r="K178" s="122"/>
    </row>
    <row r="179" spans="1:11" ht="12.75">
      <c r="A179" s="102">
        <v>3</v>
      </c>
      <c r="B179" s="24" t="s">
        <v>190</v>
      </c>
      <c r="C179" s="103" t="s">
        <v>56</v>
      </c>
      <c r="D179" s="24"/>
      <c r="E179" s="115">
        <v>2500000</v>
      </c>
      <c r="F179" s="115"/>
      <c r="G179" s="27">
        <f t="shared" si="7"/>
        <v>2500000</v>
      </c>
      <c r="H179" s="106">
        <v>2500000</v>
      </c>
      <c r="I179" s="27"/>
      <c r="J179" s="122"/>
      <c r="K179" s="122"/>
    </row>
    <row r="180" spans="1:11" ht="12.75">
      <c r="A180" s="102">
        <v>4</v>
      </c>
      <c r="B180" s="24" t="s">
        <v>191</v>
      </c>
      <c r="C180" s="103" t="s">
        <v>56</v>
      </c>
      <c r="D180" s="24"/>
      <c r="E180" s="115">
        <v>75000</v>
      </c>
      <c r="F180" s="115"/>
      <c r="G180" s="27">
        <f t="shared" si="7"/>
        <v>75000</v>
      </c>
      <c r="H180" s="106">
        <v>75000</v>
      </c>
      <c r="I180" s="27"/>
      <c r="J180" s="122"/>
      <c r="K180" s="122"/>
    </row>
    <row r="181" spans="1:11" ht="12.75">
      <c r="A181" s="102">
        <v>5</v>
      </c>
      <c r="B181" s="24" t="s">
        <v>192</v>
      </c>
      <c r="C181" s="103" t="s">
        <v>56</v>
      </c>
      <c r="D181" s="24"/>
      <c r="E181" s="115">
        <v>4000000</v>
      </c>
      <c r="F181" s="115"/>
      <c r="G181" s="27">
        <f t="shared" si="7"/>
        <v>4000000</v>
      </c>
      <c r="H181" s="106">
        <v>4000000</v>
      </c>
      <c r="I181" s="27"/>
      <c r="J181" s="122"/>
      <c r="K181" s="122"/>
    </row>
    <row r="182" spans="1:11" ht="25.5">
      <c r="A182" s="102">
        <v>6</v>
      </c>
      <c r="B182" s="24" t="s">
        <v>193</v>
      </c>
      <c r="C182" s="103" t="s">
        <v>56</v>
      </c>
      <c r="D182" s="24"/>
      <c r="E182" s="115">
        <v>34000</v>
      </c>
      <c r="F182" s="115"/>
      <c r="G182" s="27">
        <f t="shared" si="7"/>
        <v>34000</v>
      </c>
      <c r="H182" s="106">
        <v>34000</v>
      </c>
      <c r="I182" s="27"/>
      <c r="J182" s="122"/>
      <c r="K182" s="122"/>
    </row>
    <row r="183" spans="1:11" ht="12.75">
      <c r="A183" s="102">
        <v>7</v>
      </c>
      <c r="B183" s="24" t="s">
        <v>194</v>
      </c>
      <c r="C183" s="103" t="s">
        <v>56</v>
      </c>
      <c r="D183" s="24"/>
      <c r="E183" s="115">
        <v>17000</v>
      </c>
      <c r="F183" s="115"/>
      <c r="G183" s="27">
        <f t="shared" si="7"/>
        <v>17000</v>
      </c>
      <c r="H183" s="106">
        <v>17000</v>
      </c>
      <c r="I183" s="106"/>
      <c r="J183" s="122"/>
      <c r="K183" s="122"/>
    </row>
    <row r="184" spans="1:11" ht="12.75">
      <c r="A184" s="102">
        <v>8</v>
      </c>
      <c r="B184" s="24" t="s">
        <v>195</v>
      </c>
      <c r="C184" s="103" t="s">
        <v>56</v>
      </c>
      <c r="D184" s="24"/>
      <c r="E184" s="115">
        <v>77000</v>
      </c>
      <c r="F184" s="115"/>
      <c r="G184" s="27">
        <f t="shared" si="7"/>
        <v>77000</v>
      </c>
      <c r="H184" s="106">
        <v>77000</v>
      </c>
      <c r="I184" s="106"/>
      <c r="J184" s="122"/>
      <c r="K184" s="122"/>
    </row>
    <row r="185" spans="1:11" ht="12.75">
      <c r="A185" s="102">
        <v>9</v>
      </c>
      <c r="B185" s="24" t="s">
        <v>196</v>
      </c>
      <c r="C185" s="103" t="s">
        <v>56</v>
      </c>
      <c r="D185" s="24"/>
      <c r="E185" s="115">
        <v>38000</v>
      </c>
      <c r="F185" s="115"/>
      <c r="G185" s="27">
        <f t="shared" si="7"/>
        <v>38000</v>
      </c>
      <c r="H185" s="106">
        <v>38000</v>
      </c>
      <c r="I185" s="106"/>
      <c r="J185" s="122"/>
      <c r="K185" s="122"/>
    </row>
    <row r="186" spans="1:11" ht="12.75">
      <c r="A186" s="102">
        <v>10</v>
      </c>
      <c r="B186" s="24" t="s">
        <v>197</v>
      </c>
      <c r="C186" s="103" t="s">
        <v>60</v>
      </c>
      <c r="D186" s="24"/>
      <c r="E186" s="115">
        <v>24000</v>
      </c>
      <c r="F186" s="115"/>
      <c r="G186" s="27">
        <f t="shared" si="7"/>
        <v>24000</v>
      </c>
      <c r="H186" s="106">
        <v>24000</v>
      </c>
      <c r="I186" s="106"/>
      <c r="J186" s="122"/>
      <c r="K186" s="122"/>
    </row>
    <row r="187" spans="1:11" ht="12.75">
      <c r="A187" s="102">
        <v>11</v>
      </c>
      <c r="B187" s="24" t="s">
        <v>198</v>
      </c>
      <c r="C187" s="103" t="s">
        <v>56</v>
      </c>
      <c r="D187" s="24"/>
      <c r="E187" s="115">
        <v>274000</v>
      </c>
      <c r="F187" s="115"/>
      <c r="G187" s="27">
        <f t="shared" si="7"/>
        <v>274000</v>
      </c>
      <c r="H187" s="106">
        <v>274000</v>
      </c>
      <c r="I187" s="106"/>
      <c r="J187" s="122"/>
      <c r="K187" s="122"/>
    </row>
    <row r="188" spans="1:11" ht="12.75">
      <c r="A188" s="102">
        <v>12</v>
      </c>
      <c r="B188" s="24" t="s">
        <v>199</v>
      </c>
      <c r="C188" s="103" t="s">
        <v>60</v>
      </c>
      <c r="D188" s="24"/>
      <c r="E188" s="115">
        <v>60000</v>
      </c>
      <c r="F188" s="115"/>
      <c r="G188" s="27">
        <f t="shared" si="7"/>
        <v>60000</v>
      </c>
      <c r="H188" s="106">
        <v>60000</v>
      </c>
      <c r="I188" s="106"/>
      <c r="J188" s="122"/>
      <c r="K188" s="122"/>
    </row>
    <row r="189" spans="1:11" ht="12.75">
      <c r="A189" s="102">
        <v>13</v>
      </c>
      <c r="B189" s="24" t="s">
        <v>200</v>
      </c>
      <c r="C189" s="103" t="s">
        <v>56</v>
      </c>
      <c r="D189" s="24"/>
      <c r="E189" s="115">
        <v>270000</v>
      </c>
      <c r="F189" s="115"/>
      <c r="G189" s="27">
        <f t="shared" si="7"/>
        <v>270000</v>
      </c>
      <c r="H189" s="106">
        <v>270000</v>
      </c>
      <c r="I189" s="106"/>
      <c r="J189" s="122"/>
      <c r="K189" s="122"/>
    </row>
    <row r="190" spans="1:11" ht="12.75">
      <c r="A190" s="102">
        <v>14</v>
      </c>
      <c r="B190" s="24" t="s">
        <v>201</v>
      </c>
      <c r="C190" s="103" t="s">
        <v>56</v>
      </c>
      <c r="D190" s="24"/>
      <c r="E190" s="115">
        <v>50000</v>
      </c>
      <c r="F190" s="115"/>
      <c r="G190" s="27">
        <f>E190+F190</f>
        <v>50000</v>
      </c>
      <c r="H190" s="106">
        <v>50000</v>
      </c>
      <c r="I190" s="106"/>
      <c r="J190" s="122"/>
      <c r="K190" s="122"/>
    </row>
    <row r="191" spans="1:11" ht="12.75">
      <c r="A191" s="102">
        <v>15</v>
      </c>
      <c r="B191" s="24" t="s">
        <v>202</v>
      </c>
      <c r="C191" s="108" t="s">
        <v>56</v>
      </c>
      <c r="D191" s="109"/>
      <c r="E191" s="115">
        <v>125000</v>
      </c>
      <c r="F191" s="115"/>
      <c r="G191" s="27">
        <f t="shared" si="7"/>
        <v>125000</v>
      </c>
      <c r="H191" s="106">
        <v>125000</v>
      </c>
      <c r="I191" s="106"/>
      <c r="J191" s="122"/>
      <c r="K191" s="122"/>
    </row>
    <row r="192" spans="1:11" ht="12.75">
      <c r="A192" s="102">
        <v>16</v>
      </c>
      <c r="B192" s="24" t="s">
        <v>203</v>
      </c>
      <c r="C192" s="108" t="s">
        <v>56</v>
      </c>
      <c r="D192" s="109"/>
      <c r="E192" s="115">
        <v>90000</v>
      </c>
      <c r="F192" s="115"/>
      <c r="G192" s="27">
        <f t="shared" si="7"/>
        <v>90000</v>
      </c>
      <c r="H192" s="106">
        <v>90000</v>
      </c>
      <c r="I192" s="106"/>
      <c r="J192" s="122"/>
      <c r="K192" s="122"/>
    </row>
    <row r="193" spans="1:11" ht="12.75">
      <c r="A193" s="102">
        <v>17</v>
      </c>
      <c r="B193" s="24" t="s">
        <v>204</v>
      </c>
      <c r="C193" s="108" t="s">
        <v>56</v>
      </c>
      <c r="D193" s="109"/>
      <c r="E193" s="115">
        <v>480000</v>
      </c>
      <c r="F193" s="115"/>
      <c r="G193" s="27">
        <f t="shared" si="7"/>
        <v>480000</v>
      </c>
      <c r="H193" s="106">
        <v>480000</v>
      </c>
      <c r="I193" s="106"/>
      <c r="J193" s="122"/>
      <c r="K193" s="122"/>
    </row>
    <row r="194" spans="1:11" ht="25.5">
      <c r="A194" s="102">
        <v>18</v>
      </c>
      <c r="B194" s="24" t="s">
        <v>205</v>
      </c>
      <c r="C194" s="108" t="s">
        <v>56</v>
      </c>
      <c r="D194" s="109"/>
      <c r="E194" s="115">
        <v>120000</v>
      </c>
      <c r="F194" s="115"/>
      <c r="G194" s="27">
        <f t="shared" si="7"/>
        <v>120000</v>
      </c>
      <c r="H194" s="106">
        <v>120000</v>
      </c>
      <c r="I194" s="106"/>
      <c r="J194" s="122"/>
      <c r="K194" s="122"/>
    </row>
    <row r="195" spans="1:11" ht="12.75">
      <c r="A195" s="102">
        <v>19</v>
      </c>
      <c r="B195" s="24" t="s">
        <v>206</v>
      </c>
      <c r="C195" s="108" t="s">
        <v>56</v>
      </c>
      <c r="D195" s="109"/>
      <c r="E195" s="115">
        <v>1655000</v>
      </c>
      <c r="F195" s="115"/>
      <c r="G195" s="27">
        <f t="shared" si="7"/>
        <v>1655000</v>
      </c>
      <c r="H195" s="106">
        <v>1655000</v>
      </c>
      <c r="I195" s="106"/>
      <c r="J195" s="122"/>
      <c r="K195" s="122"/>
    </row>
    <row r="196" spans="1:11" ht="12.75">
      <c r="A196" s="102">
        <v>20</v>
      </c>
      <c r="B196" s="24" t="s">
        <v>207</v>
      </c>
      <c r="C196" s="108" t="s">
        <v>56</v>
      </c>
      <c r="D196" s="109"/>
      <c r="E196" s="115">
        <v>116000</v>
      </c>
      <c r="F196" s="115"/>
      <c r="G196" s="27">
        <f t="shared" si="7"/>
        <v>116000</v>
      </c>
      <c r="H196" s="106">
        <v>116000</v>
      </c>
      <c r="I196" s="106"/>
      <c r="J196" s="122"/>
      <c r="K196" s="122"/>
    </row>
    <row r="197" spans="1:11" ht="25.5">
      <c r="A197" s="102">
        <v>21</v>
      </c>
      <c r="B197" s="24" t="s">
        <v>208</v>
      </c>
      <c r="C197" s="108" t="s">
        <v>56</v>
      </c>
      <c r="D197" s="109"/>
      <c r="E197" s="115">
        <v>90000</v>
      </c>
      <c r="F197" s="115"/>
      <c r="G197" s="27">
        <f t="shared" si="7"/>
        <v>90000</v>
      </c>
      <c r="H197" s="106">
        <v>90000</v>
      </c>
      <c r="I197" s="106"/>
      <c r="J197" s="122"/>
      <c r="K197" s="122"/>
    </row>
    <row r="198" spans="1:11" ht="25.5">
      <c r="A198" s="102">
        <v>22</v>
      </c>
      <c r="B198" s="24" t="s">
        <v>205</v>
      </c>
      <c r="C198" s="108" t="s">
        <v>56</v>
      </c>
      <c r="D198" s="109"/>
      <c r="E198" s="115">
        <v>120000</v>
      </c>
      <c r="F198" s="115"/>
      <c r="G198" s="27">
        <f t="shared" si="7"/>
        <v>120000</v>
      </c>
      <c r="H198" s="106">
        <v>120000</v>
      </c>
      <c r="I198" s="106"/>
      <c r="J198" s="122"/>
      <c r="K198" s="122"/>
    </row>
    <row r="199" spans="1:11" ht="12.75">
      <c r="A199" s="102">
        <v>23</v>
      </c>
      <c r="B199" s="24" t="s">
        <v>209</v>
      </c>
      <c r="C199" s="108" t="s">
        <v>56</v>
      </c>
      <c r="D199" s="109"/>
      <c r="E199" s="115">
        <v>135000</v>
      </c>
      <c r="F199" s="115"/>
      <c r="G199" s="27">
        <f t="shared" si="7"/>
        <v>135000</v>
      </c>
      <c r="H199" s="106"/>
      <c r="I199" s="106">
        <v>135000</v>
      </c>
      <c r="J199" s="122"/>
      <c r="K199" s="122"/>
    </row>
    <row r="200" spans="1:11" ht="12.75">
      <c r="A200" s="102">
        <v>24</v>
      </c>
      <c r="B200" s="24" t="s">
        <v>210</v>
      </c>
      <c r="C200" s="108" t="s">
        <v>56</v>
      </c>
      <c r="D200" s="109"/>
      <c r="E200" s="115">
        <v>5000</v>
      </c>
      <c r="F200" s="115"/>
      <c r="G200" s="27">
        <f t="shared" si="7"/>
        <v>5000</v>
      </c>
      <c r="H200" s="106"/>
      <c r="I200" s="106">
        <v>5000</v>
      </c>
      <c r="J200" s="122"/>
      <c r="K200" s="122"/>
    </row>
    <row r="201" spans="1:11" ht="12.75">
      <c r="A201" s="102">
        <v>25</v>
      </c>
      <c r="B201" s="24" t="s">
        <v>211</v>
      </c>
      <c r="C201" s="108" t="s">
        <v>56</v>
      </c>
      <c r="D201" s="109"/>
      <c r="E201" s="115">
        <v>4000</v>
      </c>
      <c r="F201" s="115"/>
      <c r="G201" s="27">
        <f t="shared" si="7"/>
        <v>4000</v>
      </c>
      <c r="H201" s="106"/>
      <c r="I201" s="106">
        <v>4000</v>
      </c>
      <c r="J201" s="122"/>
      <c r="K201" s="122"/>
    </row>
    <row r="202" spans="1:11" ht="12.75">
      <c r="A202" s="102">
        <v>26</v>
      </c>
      <c r="B202" s="24" t="s">
        <v>212</v>
      </c>
      <c r="C202" s="108" t="s">
        <v>56</v>
      </c>
      <c r="D202" s="109"/>
      <c r="E202" s="115">
        <v>35000</v>
      </c>
      <c r="F202" s="115"/>
      <c r="G202" s="27">
        <f t="shared" si="7"/>
        <v>35000</v>
      </c>
      <c r="H202" s="106"/>
      <c r="I202" s="106">
        <v>35000</v>
      </c>
      <c r="J202" s="122"/>
      <c r="K202" s="122"/>
    </row>
    <row r="203" spans="1:11" ht="38.25">
      <c r="A203" s="102">
        <v>27</v>
      </c>
      <c r="B203" s="24" t="s">
        <v>215</v>
      </c>
      <c r="C203" s="108" t="s">
        <v>56</v>
      </c>
      <c r="D203" s="109"/>
      <c r="E203" s="115">
        <v>37000</v>
      </c>
      <c r="F203" s="115"/>
      <c r="G203" s="27">
        <f t="shared" si="7"/>
        <v>37000</v>
      </c>
      <c r="H203" s="106"/>
      <c r="I203" s="106">
        <v>37000</v>
      </c>
      <c r="J203" s="122"/>
      <c r="K203" s="122"/>
    </row>
    <row r="204" spans="1:11" ht="12.75">
      <c r="A204" s="102">
        <v>28</v>
      </c>
      <c r="B204" s="24" t="s">
        <v>213</v>
      </c>
      <c r="C204" s="108" t="s">
        <v>56</v>
      </c>
      <c r="D204" s="109"/>
      <c r="E204" s="115">
        <v>12000</v>
      </c>
      <c r="F204" s="115"/>
      <c r="G204" s="27">
        <f t="shared" si="7"/>
        <v>12000</v>
      </c>
      <c r="H204" s="106"/>
      <c r="I204" s="106">
        <v>12000</v>
      </c>
      <c r="J204" s="122"/>
      <c r="K204" s="122"/>
    </row>
    <row r="205" spans="1:11" ht="12.75">
      <c r="A205" s="102">
        <v>29</v>
      </c>
      <c r="B205" s="24" t="s">
        <v>87</v>
      </c>
      <c r="C205" s="108" t="s">
        <v>56</v>
      </c>
      <c r="D205" s="109"/>
      <c r="E205" s="115">
        <v>88000</v>
      </c>
      <c r="F205" s="115"/>
      <c r="G205" s="27">
        <f t="shared" si="7"/>
        <v>88000</v>
      </c>
      <c r="H205" s="106"/>
      <c r="I205" s="106">
        <v>88000</v>
      </c>
      <c r="J205" s="122"/>
      <c r="K205" s="122"/>
    </row>
    <row r="206" spans="1:11" ht="12.75">
      <c r="A206" s="102">
        <v>30</v>
      </c>
      <c r="B206" s="24" t="s">
        <v>214</v>
      </c>
      <c r="C206" s="108" t="s">
        <v>56</v>
      </c>
      <c r="D206" s="109"/>
      <c r="E206" s="115">
        <v>12000</v>
      </c>
      <c r="F206" s="115"/>
      <c r="G206" s="27">
        <f t="shared" si="7"/>
        <v>12000</v>
      </c>
      <c r="H206" s="106"/>
      <c r="I206" s="106">
        <v>12000</v>
      </c>
      <c r="J206" s="122"/>
      <c r="K206" s="122"/>
    </row>
    <row r="207" spans="3:9" ht="12.75">
      <c r="C207" s="110"/>
      <c r="D207" s="110"/>
      <c r="E207" s="110"/>
      <c r="F207" s="110"/>
      <c r="G207" s="2"/>
      <c r="H207" s="2"/>
      <c r="I207" s="2"/>
    </row>
    <row r="208" spans="3:9" ht="12.75">
      <c r="C208" s="110"/>
      <c r="D208" s="110"/>
      <c r="E208" s="110"/>
      <c r="F208" s="110"/>
      <c r="G208" s="2"/>
      <c r="H208" s="2"/>
      <c r="I208" s="2"/>
    </row>
    <row r="209" spans="3:9" s="4" customFormat="1" ht="12.75">
      <c r="C209" s="110"/>
      <c r="D209" s="110"/>
      <c r="E209" s="110"/>
      <c r="F209" s="110"/>
      <c r="G209" s="2"/>
      <c r="H209" s="2"/>
      <c r="I209" s="2"/>
    </row>
    <row r="210" spans="3:9" s="4" customFormat="1" ht="12.75">
      <c r="C210" s="110"/>
      <c r="D210" s="110"/>
      <c r="E210" s="110"/>
      <c r="F210" s="110"/>
      <c r="G210" s="2"/>
      <c r="H210" s="2"/>
      <c r="I210" s="2"/>
    </row>
    <row r="211" spans="3:9" s="4" customFormat="1" ht="12.75">
      <c r="C211" s="110"/>
      <c r="D211" s="110"/>
      <c r="E211" s="110"/>
      <c r="F211" s="110"/>
      <c r="G211" s="2"/>
      <c r="H211" s="2"/>
      <c r="I211" s="2"/>
    </row>
    <row r="212" spans="3:9" s="4" customFormat="1" ht="12.75">
      <c r="C212" s="110"/>
      <c r="D212" s="110"/>
      <c r="E212" s="110"/>
      <c r="F212" s="110"/>
      <c r="G212" s="2"/>
      <c r="H212" s="2"/>
      <c r="I212" s="2"/>
    </row>
    <row r="213" spans="3:9" s="4" customFormat="1" ht="12.75">
      <c r="C213" s="1"/>
      <c r="D213" s="1"/>
      <c r="E213" s="1"/>
      <c r="F213" s="1"/>
      <c r="G213" s="107"/>
      <c r="H213" s="107"/>
      <c r="I213" s="107"/>
    </row>
  </sheetData>
  <sheetProtection/>
  <autoFilter ref="A4:K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7/c la HCJM nr. 43/2020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2020-03-30T06:13:08Z</cp:lastPrinted>
  <dcterms:created xsi:type="dcterms:W3CDTF">2020-02-14T07:51:57Z</dcterms:created>
  <dcterms:modified xsi:type="dcterms:W3CDTF">2020-04-01T08:03:49Z</dcterms:modified>
  <cp:category/>
  <cp:version/>
  <cp:contentType/>
  <cp:contentStatus/>
</cp:coreProperties>
</file>