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 " sheetId="1" r:id="rId1"/>
  </sheets>
  <definedNames>
    <definedName name="_xlnm._FilterDatabase" localSheetId="0" hidden="1">'PROGRAM DRUM  '!$A$4:$L$4</definedName>
    <definedName name="_xlnm.Print_Titles" localSheetId="0">'PROGRAM DRUM  '!$4:$4</definedName>
    <definedName name="_xlnm.Print_Area" localSheetId="0">'PROGRAM DRUM  '!$A$1:$F$88</definedName>
  </definedNames>
  <calcPr fullCalcOnLoad="1"/>
</workbook>
</file>

<file path=xl/sharedStrings.xml><?xml version="1.0" encoding="utf-8"?>
<sst xmlns="http://schemas.openxmlformats.org/spreadsheetml/2006/main" count="156" uniqueCount="129">
  <si>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</si>
  <si>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</si>
  <si>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</si>
  <si>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</si>
  <si>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</si>
  <si>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</si>
  <si>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</si>
  <si>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</si>
  <si>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</si>
  <si>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</si>
  <si>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</si>
  <si>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</si>
  <si>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</si>
  <si>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</si>
  <si>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</si>
  <si>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</si>
  <si>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</si>
  <si>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</si>
  <si>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</si>
  <si>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</si>
  <si>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</si>
  <si>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</si>
  <si>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</si>
  <si>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</si>
  <si>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</si>
  <si>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</si>
  <si>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</si>
  <si>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</si>
  <si>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</si>
  <si>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</si>
  <si>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</si>
  <si>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</si>
  <si>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</si>
  <si>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</si>
  <si>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</si>
  <si>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</si>
  <si>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</si>
  <si>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</si>
  <si>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</si>
  <si>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</si>
  <si>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</si>
  <si>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</si>
  <si>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</si>
  <si>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</si>
  <si>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</si>
  <si>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</si>
  <si>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</si>
  <si>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</si>
  <si>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</si>
  <si>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</si>
  <si>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</si>
  <si>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</si>
  <si>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</si>
  <si>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</si>
  <si>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</si>
  <si>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</si>
  <si>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</si>
  <si>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</si>
  <si>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</si>
  <si>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</si>
  <si>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</si>
  <si>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</si>
  <si>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</si>
  <si>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</si>
  <si>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</si>
  <si>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</si>
  <si>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</si>
  <si>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</si>
  <si>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</si>
  <si>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</si>
  <si>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</si>
  <si>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</si>
  <si>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</si>
  <si>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</si>
  <si>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</si>
  <si>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</si>
  <si>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</si>
  <si>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</si>
  <si>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</si>
  <si>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</si>
  <si>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</si>
  <si>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</si>
  <si>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</si>
  <si>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</si>
  <si>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</si>
  <si>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</si>
  <si>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</si>
  <si>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Îmbrăcăminte bituminoasă ușoară pe DJ153G Sânger (DJ151) - Papiu Ilarian - Iclănzel (DJ152A), km 9+800-12+400, jud. Mureș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</si>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</sst>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54" applyFont="1">
      <alignment/>
      <protection/>
    </xf>
    <xf numFmtId="0" fontId="46" fillId="0" borderId="0" xfId="54" applyFont="1" applyAlignment="1">
      <alignment horizontal="center" wrapText="1"/>
      <protection/>
    </xf>
    <xf numFmtId="0" fontId="46" fillId="0" borderId="0" xfId="54" applyFont="1" applyAlignment="1">
      <alignment horizontal="center"/>
      <protection/>
    </xf>
    <xf numFmtId="0" fontId="45" fillId="0" borderId="0" xfId="54" applyFont="1" applyBorder="1">
      <alignment/>
      <protection/>
    </xf>
    <xf numFmtId="3" fontId="2" fillId="32" borderId="10" xfId="54" applyNumberFormat="1" applyFont="1" applyFill="1" applyBorder="1" applyAlignment="1">
      <alignment horizontal="center" vertical="center" wrapText="1"/>
      <protection/>
    </xf>
    <xf numFmtId="3" fontId="2" fillId="32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 wrapText="1"/>
      <protection/>
    </xf>
    <xf numFmtId="3" fontId="2" fillId="33" borderId="10" xfId="54" applyNumberFormat="1" applyFont="1" applyFill="1" applyBorder="1" applyAlignment="1">
      <alignment horizontal="center" vertical="center" wrapText="1"/>
      <protection/>
    </xf>
    <xf numFmtId="3" fontId="2" fillId="33" borderId="10" xfId="54" applyNumberFormat="1" applyFont="1" applyFill="1" applyBorder="1" applyAlignment="1">
      <alignment horizontal="left" wrapText="1"/>
      <protection/>
    </xf>
    <xf numFmtId="3" fontId="1" fillId="33" borderId="10" xfId="54" applyNumberFormat="1" applyFont="1" applyFill="1" applyBorder="1" applyAlignment="1">
      <alignment wrapText="1"/>
      <protection/>
    </xf>
    <xf numFmtId="0" fontId="46" fillId="0" borderId="0" xfId="54" applyFont="1">
      <alignment/>
      <protection/>
    </xf>
    <xf numFmtId="3" fontId="2" fillId="14" borderId="10" xfId="54" applyNumberFormat="1" applyFont="1" applyFill="1" applyBorder="1" applyAlignment="1">
      <alignment horizontal="center" vertical="center" wrapText="1"/>
      <protection/>
    </xf>
    <xf numFmtId="3" fontId="2" fillId="14" borderId="10" xfId="54" applyNumberFormat="1" applyFont="1" applyFill="1" applyBorder="1" applyAlignment="1">
      <alignment horizontal="left" vertical="center" wrapText="1"/>
      <protection/>
    </xf>
    <xf numFmtId="3" fontId="1" fillId="34" borderId="10" xfId="54" applyNumberFormat="1" applyFont="1" applyFill="1" applyBorder="1" applyAlignment="1">
      <alignment/>
      <protection/>
    </xf>
    <xf numFmtId="3" fontId="2" fillId="10" borderId="10" xfId="54" applyNumberFormat="1" applyFont="1" applyFill="1" applyBorder="1" applyAlignment="1">
      <alignment horizontal="center" vertical="center" wrapText="1"/>
      <protection/>
    </xf>
    <xf numFmtId="3" fontId="2" fillId="10" borderId="10" xfId="54" applyNumberFormat="1" applyFont="1" applyFill="1" applyBorder="1" applyAlignment="1">
      <alignment vertical="center" wrapText="1"/>
      <protection/>
    </xf>
    <xf numFmtId="3" fontId="2" fillId="35" borderId="10" xfId="54" applyNumberFormat="1" applyFont="1" applyFill="1" applyBorder="1" applyAlignment="1">
      <alignment horizontal="center" vertical="center" wrapText="1"/>
      <protection/>
    </xf>
    <xf numFmtId="0" fontId="2" fillId="35" borderId="10" xfId="54" applyFont="1" applyFill="1" applyBorder="1">
      <alignment/>
      <protection/>
    </xf>
    <xf numFmtId="3" fontId="1" fillId="35" borderId="10" xfId="54" applyNumberFormat="1" applyFont="1" applyFill="1" applyBorder="1" applyAlignment="1">
      <alignment/>
      <protection/>
    </xf>
    <xf numFmtId="49" fontId="2" fillId="32" borderId="10" xfId="54" applyNumberFormat="1" applyFont="1" applyFill="1" applyBorder="1" applyAlignment="1">
      <alignment horizontal="center" vertical="center"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4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4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4" applyFont="1" applyFill="1" applyBorder="1" applyAlignment="1">
      <alignment wrapText="1"/>
      <protection/>
    </xf>
    <xf numFmtId="3" fontId="1" fillId="35" borderId="10" xfId="54" applyNumberFormat="1" applyFont="1" applyFill="1" applyBorder="1">
      <alignment/>
      <protection/>
    </xf>
    <xf numFmtId="3" fontId="4" fillId="0" borderId="10" xfId="54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4" applyNumberFormat="1" applyFont="1" applyFill="1" applyBorder="1" applyAlignment="1">
      <alignment wrapText="1"/>
      <protection/>
    </xf>
    <xf numFmtId="3" fontId="1" fillId="35" borderId="10" xfId="52" applyNumberFormat="1" applyFont="1" applyFill="1" applyBorder="1" applyAlignment="1">
      <alignment/>
    </xf>
    <xf numFmtId="3" fontId="2" fillId="10" borderId="10" xfId="54" applyNumberFormat="1" applyFont="1" applyFill="1" applyBorder="1" applyAlignment="1">
      <alignment horizontal="center" vertical="center"/>
      <protection/>
    </xf>
    <xf numFmtId="3" fontId="1" fillId="10" borderId="10" xfId="54" applyNumberFormat="1" applyFont="1" applyFill="1" applyBorder="1" applyAlignment="1">
      <alignment vertical="center" wrapText="1"/>
      <protection/>
    </xf>
    <xf numFmtId="0" fontId="2" fillId="35" borderId="10" xfId="54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3" fontId="1" fillId="0" borderId="10" xfId="54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4" applyNumberFormat="1" applyFont="1" applyFill="1" applyBorder="1" applyAlignment="1">
      <alignment horizontal="center" vertical="center" wrapText="1"/>
      <protection/>
    </xf>
    <xf numFmtId="3" fontId="1" fillId="10" borderId="10" xfId="54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4" applyFont="1" applyFill="1">
      <alignment/>
      <protection/>
    </xf>
    <xf numFmtId="3" fontId="1" fillId="0" borderId="10" xfId="54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2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4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4" applyFont="1" applyFill="1">
      <alignment/>
      <protection/>
    </xf>
    <xf numFmtId="4" fontId="4" fillId="32" borderId="10" xfId="54" applyNumberFormat="1" applyFont="1" applyFill="1" applyBorder="1" applyAlignment="1">
      <alignment wrapText="1"/>
      <protection/>
    </xf>
    <xf numFmtId="4" fontId="45" fillId="32" borderId="0" xfId="54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4" applyNumberFormat="1" applyFont="1" applyFill="1" applyBorder="1" applyAlignment="1">
      <alignment wrapText="1"/>
      <protection/>
    </xf>
    <xf numFmtId="4" fontId="45" fillId="0" borderId="0" xfId="54" applyNumberFormat="1" applyFont="1">
      <alignment/>
      <protection/>
    </xf>
    <xf numFmtId="3" fontId="4" fillId="32" borderId="10" xfId="54" applyNumberFormat="1" applyFont="1" applyFill="1" applyBorder="1" applyAlignment="1">
      <alignment vertical="center" wrapText="1"/>
      <protection/>
    </xf>
    <xf numFmtId="3" fontId="4" fillId="0" borderId="10" xfId="54" applyNumberFormat="1" applyFont="1" applyBorder="1" applyAlignment="1">
      <alignment vertical="center" wrapText="1"/>
      <protection/>
    </xf>
    <xf numFmtId="3" fontId="4" fillId="32" borderId="10" xfId="52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2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4" applyFont="1" applyFill="1">
      <alignment/>
      <protection/>
    </xf>
    <xf numFmtId="49" fontId="2" fillId="32" borderId="10" xfId="54" applyNumberFormat="1" applyFont="1" applyFill="1" applyBorder="1" applyAlignment="1">
      <alignment horizontal="center" vertical="center" wrapText="1"/>
      <protection/>
    </xf>
    <xf numFmtId="49" fontId="3" fillId="32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3" fontId="2" fillId="10" borderId="10" xfId="54" applyNumberFormat="1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>
      <alignment vertical="center" wrapText="1"/>
      <protection/>
    </xf>
    <xf numFmtId="49" fontId="2" fillId="35" borderId="10" xfId="54" applyNumberFormat="1" applyFont="1" applyFill="1" applyBorder="1" applyAlignment="1">
      <alignment horizontal="center" vertical="center" wrapText="1"/>
      <protection/>
    </xf>
    <xf numFmtId="49" fontId="1" fillId="36" borderId="10" xfId="54" applyNumberFormat="1" applyFont="1" applyFill="1" applyBorder="1" applyAlignment="1">
      <alignment horizontal="center" vertical="center"/>
      <protection/>
    </xf>
    <xf numFmtId="3" fontId="47" fillId="0" borderId="0" xfId="44" applyNumberFormat="1" applyFont="1" applyFill="1" applyAlignment="1">
      <alignment/>
    </xf>
    <xf numFmtId="0" fontId="46" fillId="0" borderId="0" xfId="54" applyFont="1" applyAlignment="1">
      <alignment horizontal="center" wrapText="1"/>
      <protection/>
    </xf>
    <xf numFmtId="0" fontId="45" fillId="0" borderId="0" xfId="54" applyFont="1" applyAlignment="1">
      <alignment/>
      <protection/>
    </xf>
    <xf numFmtId="0" fontId="26" fillId="0" borderId="0" xfId="54" applyAlignment="1">
      <alignment/>
      <protection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Currency" xfId="49"/>
    <cellStyle name="Currency [0]" xfId="50"/>
    <cellStyle name="Neutru" xfId="51"/>
    <cellStyle name="Neutru 2" xfId="52"/>
    <cellStyle name="Normal 2" xfId="53"/>
    <cellStyle name="Normal 3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7" sqref="G47:H50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3" width="13.00390625" style="1" customWidth="1"/>
    <col min="4" max="4" width="13.28125" style="1" customWidth="1"/>
    <col min="5" max="7" width="11.00390625" style="1" customWidth="1"/>
    <col min="8" max="8" width="14.28125" style="1" bestFit="1" customWidth="1"/>
    <col min="9" max="9" width="13.140625" style="1" bestFit="1" customWidth="1"/>
    <col min="10" max="16384" width="9.140625" style="1" customWidth="1"/>
  </cols>
  <sheetData>
    <row r="1" spans="1:6" ht="36" customHeight="1">
      <c r="A1" s="80" t="s">
        <v>73</v>
      </c>
      <c r="B1" s="81"/>
      <c r="C1" s="82"/>
      <c r="D1" s="83"/>
      <c r="E1" s="83"/>
      <c r="F1" s="83"/>
    </row>
    <row r="2" spans="1:6" ht="17.25" customHeight="1">
      <c r="A2" s="2"/>
      <c r="B2" s="3"/>
      <c r="C2" s="4"/>
      <c r="D2" s="4"/>
      <c r="E2" s="4"/>
      <c r="F2" s="4"/>
    </row>
    <row r="3" spans="3:6" ht="14.25">
      <c r="C3" s="4"/>
      <c r="D3" s="4"/>
      <c r="E3" s="4"/>
      <c r="F3" s="4"/>
    </row>
    <row r="4" spans="1:6" ht="99" customHeight="1">
      <c r="A4" s="5" t="s">
        <v>0</v>
      </c>
      <c r="B4" s="6" t="s">
        <v>1</v>
      </c>
      <c r="C4" s="7" t="s">
        <v>74</v>
      </c>
      <c r="D4" s="7">
        <v>2020</v>
      </c>
      <c r="E4" s="7">
        <v>2021</v>
      </c>
      <c r="F4" s="7">
        <v>2022</v>
      </c>
    </row>
    <row r="5" spans="1:6" s="11" customFormat="1" ht="15">
      <c r="A5" s="8" t="s">
        <v>2</v>
      </c>
      <c r="B5" s="9" t="s">
        <v>3</v>
      </c>
      <c r="C5" s="10">
        <f>C6+C52</f>
        <v>126986000</v>
      </c>
      <c r="D5" s="10">
        <f>D6+D52</f>
        <v>38783091.4</v>
      </c>
      <c r="E5" s="10">
        <f>E6+E52</f>
        <v>4340901.26</v>
      </c>
      <c r="F5" s="10">
        <f>F6+F52</f>
        <v>4310556.26</v>
      </c>
    </row>
    <row r="6" spans="1:6" s="11" customFormat="1" ht="45">
      <c r="A6" s="12" t="s">
        <v>4</v>
      </c>
      <c r="B6" s="13" t="s">
        <v>5</v>
      </c>
      <c r="C6" s="14">
        <f>C7+C24+C31+C37</f>
        <v>55942000</v>
      </c>
      <c r="D6" s="14">
        <f>D7+D24+D31+D37</f>
        <v>33400000</v>
      </c>
      <c r="E6" s="14">
        <f>E7+E24+E31+E37</f>
        <v>0</v>
      </c>
      <c r="F6" s="14">
        <f>F7+F24+F31+F37</f>
        <v>0</v>
      </c>
    </row>
    <row r="7" spans="1:6" ht="30">
      <c r="A7" s="15" t="s">
        <v>6</v>
      </c>
      <c r="B7" s="75" t="s">
        <v>7</v>
      </c>
      <c r="C7" s="16">
        <f>C8+C18+C22</f>
        <v>1750000</v>
      </c>
      <c r="D7" s="16">
        <f>D8+D18+D22</f>
        <v>0</v>
      </c>
      <c r="E7" s="16">
        <f>E8+E18+E22</f>
        <v>0</v>
      </c>
      <c r="F7" s="16">
        <f>F8+F18+F22</f>
        <v>0</v>
      </c>
    </row>
    <row r="8" spans="1:6" ht="15">
      <c r="A8" s="17">
        <v>1</v>
      </c>
      <c r="B8" s="18" t="s">
        <v>8</v>
      </c>
      <c r="C8" s="19">
        <f>C9+C11+C17+C10</f>
        <v>1041000</v>
      </c>
      <c r="D8" s="19">
        <f>D9+D11+D17+D10</f>
        <v>0</v>
      </c>
      <c r="E8" s="19">
        <f>E9+E11+E17+E10</f>
        <v>0</v>
      </c>
      <c r="F8" s="19">
        <f>F9+F11+F17+F10</f>
        <v>0</v>
      </c>
    </row>
    <row r="9" spans="1:6" ht="15">
      <c r="A9" s="20" t="s">
        <v>9</v>
      </c>
      <c r="B9" s="21" t="s">
        <v>10</v>
      </c>
      <c r="C9" s="22">
        <v>211000</v>
      </c>
      <c r="D9" s="22"/>
      <c r="E9" s="22"/>
      <c r="F9" s="22"/>
    </row>
    <row r="10" spans="1:6" ht="15">
      <c r="A10" s="72" t="s">
        <v>11</v>
      </c>
      <c r="B10" s="21" t="s">
        <v>75</v>
      </c>
      <c r="C10" s="22">
        <v>500000</v>
      </c>
      <c r="D10" s="22"/>
      <c r="E10" s="22"/>
      <c r="F10" s="22"/>
    </row>
    <row r="11" spans="1:6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0</v>
      </c>
      <c r="F11" s="24">
        <f>SUM(F12:F16)</f>
        <v>0</v>
      </c>
    </row>
    <row r="12" spans="1:6" s="28" customFormat="1" ht="42.75">
      <c r="A12" s="25" t="s">
        <v>89</v>
      </c>
      <c r="B12" s="26" t="s">
        <v>81</v>
      </c>
      <c r="C12" s="27">
        <v>6000</v>
      </c>
      <c r="D12" s="27"/>
      <c r="E12" s="27"/>
      <c r="F12" s="27"/>
    </row>
    <row r="13" spans="1:6" s="28" customFormat="1" ht="42.75">
      <c r="A13" s="25" t="s">
        <v>90</v>
      </c>
      <c r="B13" s="29" t="s">
        <v>82</v>
      </c>
      <c r="C13" s="27">
        <v>119000</v>
      </c>
      <c r="D13" s="27"/>
      <c r="E13" s="27"/>
      <c r="F13" s="27"/>
    </row>
    <row r="14" spans="1:6" s="30" customFormat="1" ht="57">
      <c r="A14" s="25" t="s">
        <v>91</v>
      </c>
      <c r="B14" s="29" t="s">
        <v>84</v>
      </c>
      <c r="C14" s="27">
        <v>40000</v>
      </c>
      <c r="D14" s="27"/>
      <c r="E14" s="27"/>
      <c r="F14" s="27"/>
    </row>
    <row r="15" spans="1:6" s="30" customFormat="1" ht="57">
      <c r="A15" s="25" t="s">
        <v>92</v>
      </c>
      <c r="B15" s="31" t="s">
        <v>86</v>
      </c>
      <c r="C15" s="27">
        <v>3000</v>
      </c>
      <c r="D15" s="27"/>
      <c r="E15" s="27"/>
      <c r="F15" s="27"/>
    </row>
    <row r="16" spans="1:6" s="30" customFormat="1" ht="28.5">
      <c r="A16" s="25" t="s">
        <v>115</v>
      </c>
      <c r="B16" s="31" t="s">
        <v>113</v>
      </c>
      <c r="C16" s="27">
        <v>2000</v>
      </c>
      <c r="D16" s="27"/>
      <c r="E16" s="27"/>
      <c r="F16" s="27"/>
    </row>
    <row r="17" spans="1:6" ht="45">
      <c r="A17" s="72" t="s">
        <v>47</v>
      </c>
      <c r="B17" s="21" t="s">
        <v>14</v>
      </c>
      <c r="C17" s="22">
        <v>160000</v>
      </c>
      <c r="D17" s="22"/>
      <c r="E17" s="22"/>
      <c r="F17" s="22"/>
    </row>
    <row r="18" spans="1:6" ht="45">
      <c r="A18" s="17">
        <v>2</v>
      </c>
      <c r="B18" s="32" t="s">
        <v>15</v>
      </c>
      <c r="C18" s="33">
        <f>C19+C20+C21</f>
        <v>647000</v>
      </c>
      <c r="D18" s="33">
        <f>D19+D20+D21</f>
        <v>0</v>
      </c>
      <c r="E18" s="33">
        <f>E19+E20+E21</f>
        <v>0</v>
      </c>
      <c r="F18" s="33">
        <f>F19+F20+F21</f>
        <v>0</v>
      </c>
    </row>
    <row r="19" spans="1:6" ht="15">
      <c r="A19" s="20" t="s">
        <v>16</v>
      </c>
      <c r="B19" s="34" t="s">
        <v>17</v>
      </c>
      <c r="C19" s="35">
        <v>110000</v>
      </c>
      <c r="D19" s="35"/>
      <c r="E19" s="35"/>
      <c r="F19" s="35"/>
    </row>
    <row r="20" spans="1:6" ht="15">
      <c r="A20" s="20" t="s">
        <v>18</v>
      </c>
      <c r="B20" s="34" t="s">
        <v>19</v>
      </c>
      <c r="C20" s="36">
        <v>287000</v>
      </c>
      <c r="D20" s="36"/>
      <c r="E20" s="36"/>
      <c r="F20" s="36"/>
    </row>
    <row r="21" spans="1:6" ht="28.5">
      <c r="A21" s="20" t="s">
        <v>20</v>
      </c>
      <c r="B21" s="37" t="s">
        <v>21</v>
      </c>
      <c r="C21" s="35">
        <v>250000</v>
      </c>
      <c r="D21" s="35"/>
      <c r="E21" s="35"/>
      <c r="F21" s="35"/>
    </row>
    <row r="22" spans="1:6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0</v>
      </c>
      <c r="F22" s="38">
        <f>F23</f>
        <v>0</v>
      </c>
    </row>
    <row r="23" spans="1:6" ht="15">
      <c r="A23" s="20" t="s">
        <v>23</v>
      </c>
      <c r="B23" s="34" t="s">
        <v>24</v>
      </c>
      <c r="C23" s="35">
        <v>62000</v>
      </c>
      <c r="D23" s="35"/>
      <c r="E23" s="35"/>
      <c r="F23" s="35"/>
    </row>
    <row r="24" spans="1:6" ht="30">
      <c r="A24" s="39" t="s">
        <v>25</v>
      </c>
      <c r="B24" s="40" t="s">
        <v>26</v>
      </c>
      <c r="C24" s="40">
        <f>C25+C30</f>
        <v>16794000</v>
      </c>
      <c r="D24" s="40">
        <f>D25+D30</f>
        <v>0</v>
      </c>
      <c r="E24" s="40">
        <f>E25+E30</f>
        <v>0</v>
      </c>
      <c r="F24" s="40">
        <f>F25+F30</f>
        <v>0</v>
      </c>
    </row>
    <row r="25" spans="1:6" ht="15">
      <c r="A25" s="17">
        <v>1</v>
      </c>
      <c r="B25" s="76" t="s">
        <v>93</v>
      </c>
      <c r="C25" s="33">
        <f>C26+C27+C28+C29</f>
        <v>5794000</v>
      </c>
      <c r="D25" s="33">
        <f>D26+D27+D28+D29</f>
        <v>0</v>
      </c>
      <c r="E25" s="33">
        <f>E26+E27+E28+E29</f>
        <v>0</v>
      </c>
      <c r="F25" s="33">
        <f>F26+F27+F28+F29</f>
        <v>0</v>
      </c>
    </row>
    <row r="26" spans="1:6" ht="15">
      <c r="A26" s="20" t="s">
        <v>9</v>
      </c>
      <c r="B26" s="34" t="s">
        <v>27</v>
      </c>
      <c r="C26" s="35">
        <v>2650000</v>
      </c>
      <c r="D26" s="35"/>
      <c r="E26" s="35"/>
      <c r="F26" s="35"/>
    </row>
    <row r="27" spans="1:6" ht="15">
      <c r="A27" s="20" t="s">
        <v>11</v>
      </c>
      <c r="B27" s="34" t="s">
        <v>28</v>
      </c>
      <c r="C27" s="35">
        <v>900000</v>
      </c>
      <c r="D27" s="35"/>
      <c r="E27" s="35"/>
      <c r="F27" s="35"/>
    </row>
    <row r="28" spans="1:6" ht="85.5">
      <c r="A28" s="20" t="s">
        <v>13</v>
      </c>
      <c r="B28" s="34" t="s">
        <v>111</v>
      </c>
      <c r="C28" s="35">
        <v>1844000</v>
      </c>
      <c r="D28" s="35"/>
      <c r="E28" s="35"/>
      <c r="F28" s="35"/>
    </row>
    <row r="29" spans="1:6" ht="28.5">
      <c r="A29" s="72" t="s">
        <v>47</v>
      </c>
      <c r="B29" s="34" t="s">
        <v>94</v>
      </c>
      <c r="C29" s="35">
        <v>400000</v>
      </c>
      <c r="D29" s="35"/>
      <c r="E29" s="35"/>
      <c r="F29" s="35"/>
    </row>
    <row r="30" spans="1:6" ht="15">
      <c r="A30" s="17" t="s">
        <v>29</v>
      </c>
      <c r="B30" s="41" t="s">
        <v>30</v>
      </c>
      <c r="C30" s="42">
        <v>11000000</v>
      </c>
      <c r="D30" s="42"/>
      <c r="E30" s="42"/>
      <c r="F30" s="42"/>
    </row>
    <row r="31" spans="1:6" ht="30">
      <c r="A31" s="39" t="s">
        <v>31</v>
      </c>
      <c r="B31" s="40" t="s">
        <v>32</v>
      </c>
      <c r="C31" s="40">
        <f>C32+C33+C34</f>
        <v>23100000</v>
      </c>
      <c r="D31" s="40">
        <f>D32+D33+D34</f>
        <v>0</v>
      </c>
      <c r="E31" s="40">
        <f>E32+E33+E34</f>
        <v>0</v>
      </c>
      <c r="F31" s="40">
        <f>F32+F33+F34</f>
        <v>0</v>
      </c>
    </row>
    <row r="32" spans="1:6" s="11" customFormat="1" ht="15">
      <c r="A32" s="43">
        <v>1</v>
      </c>
      <c r="B32" s="44" t="s">
        <v>33</v>
      </c>
      <c r="C32" s="45">
        <v>22400000</v>
      </c>
      <c r="D32" s="45"/>
      <c r="E32" s="45"/>
      <c r="F32" s="45"/>
    </row>
    <row r="33" spans="1:6" s="11" customFormat="1" ht="30">
      <c r="A33" s="43">
        <v>2</v>
      </c>
      <c r="B33" s="44" t="s">
        <v>34</v>
      </c>
      <c r="C33" s="45">
        <v>500000</v>
      </c>
      <c r="D33" s="45"/>
      <c r="E33" s="45"/>
      <c r="F33" s="45"/>
    </row>
    <row r="34" spans="1:6" s="11" customFormat="1" ht="30">
      <c r="A34" s="43">
        <v>3</v>
      </c>
      <c r="B34" s="44" t="s">
        <v>35</v>
      </c>
      <c r="C34" s="45">
        <f>C35+C36</f>
        <v>200000</v>
      </c>
      <c r="D34" s="45">
        <f>D35+D36</f>
        <v>0</v>
      </c>
      <c r="E34" s="45">
        <f>E35+E36</f>
        <v>0</v>
      </c>
      <c r="F34" s="45">
        <f>F35+F36</f>
        <v>0</v>
      </c>
    </row>
    <row r="35" spans="1:6" ht="28.5">
      <c r="A35" s="46" t="s">
        <v>23</v>
      </c>
      <c r="B35" s="34" t="s">
        <v>114</v>
      </c>
      <c r="C35" s="35">
        <v>100000</v>
      </c>
      <c r="D35" s="35"/>
      <c r="E35" s="35"/>
      <c r="F35" s="35"/>
    </row>
    <row r="36" spans="1:6" ht="28.5">
      <c r="A36" s="73" t="s">
        <v>76</v>
      </c>
      <c r="B36" s="34" t="s">
        <v>77</v>
      </c>
      <c r="C36" s="35">
        <v>100000</v>
      </c>
      <c r="D36" s="35"/>
      <c r="E36" s="35"/>
      <c r="F36" s="35"/>
    </row>
    <row r="37" spans="1:6" ht="30">
      <c r="A37" s="47" t="s">
        <v>36</v>
      </c>
      <c r="B37" s="40" t="s">
        <v>127</v>
      </c>
      <c r="C37" s="40">
        <f>C38+C46</f>
        <v>14298000</v>
      </c>
      <c r="D37" s="40">
        <f>D38+D46</f>
        <v>33400000</v>
      </c>
      <c r="E37" s="40">
        <f>E38+E46</f>
        <v>0</v>
      </c>
      <c r="F37" s="40">
        <f>F38+F46</f>
        <v>0</v>
      </c>
    </row>
    <row r="38" spans="1:6" s="49" customFormat="1" ht="15">
      <c r="A38" s="74" t="s">
        <v>37</v>
      </c>
      <c r="B38" s="48" t="s">
        <v>38</v>
      </c>
      <c r="C38" s="50">
        <f>C39+C40+C41+C42+C43+C44+C45</f>
        <v>1198000</v>
      </c>
      <c r="D38" s="50">
        <f>D39+D40+D41+D42+D43+D44+D45</f>
        <v>0</v>
      </c>
      <c r="E38" s="50">
        <f>E39+E40+E41+E42+E43+E44+E45</f>
        <v>0</v>
      </c>
      <c r="F38" s="50">
        <f>F39+F40+F41+F42+F43+F44+F45</f>
        <v>0</v>
      </c>
    </row>
    <row r="39" spans="1:6" s="54" customFormat="1" ht="42.75">
      <c r="A39" s="51" t="s">
        <v>9</v>
      </c>
      <c r="B39" s="52" t="s">
        <v>39</v>
      </c>
      <c r="C39" s="53">
        <v>400000</v>
      </c>
      <c r="D39" s="53"/>
      <c r="E39" s="53"/>
      <c r="F39" s="53"/>
    </row>
    <row r="40" spans="1:6" s="54" customFormat="1" ht="14.25">
      <c r="A40" s="51" t="s">
        <v>11</v>
      </c>
      <c r="B40" s="52" t="s">
        <v>41</v>
      </c>
      <c r="C40" s="53">
        <v>332000</v>
      </c>
      <c r="D40" s="53"/>
      <c r="E40" s="53"/>
      <c r="F40" s="53"/>
    </row>
    <row r="41" spans="1:6" s="54" customFormat="1" ht="14.25">
      <c r="A41" s="51" t="s">
        <v>13</v>
      </c>
      <c r="B41" s="52" t="s">
        <v>78</v>
      </c>
      <c r="C41" s="53">
        <v>106000</v>
      </c>
      <c r="D41" s="53"/>
      <c r="E41" s="53"/>
      <c r="F41" s="53"/>
    </row>
    <row r="42" spans="1:6" s="54" customFormat="1" ht="28.5">
      <c r="A42" s="51" t="s">
        <v>47</v>
      </c>
      <c r="B42" s="52" t="s">
        <v>112</v>
      </c>
      <c r="C42" s="53">
        <v>90000</v>
      </c>
      <c r="D42" s="53"/>
      <c r="E42" s="53"/>
      <c r="F42" s="53"/>
    </row>
    <row r="43" spans="1:6" s="54" customFormat="1" ht="28.5">
      <c r="A43" s="51" t="s">
        <v>48</v>
      </c>
      <c r="B43" s="52" t="s">
        <v>122</v>
      </c>
      <c r="C43" s="53">
        <v>90000</v>
      </c>
      <c r="D43" s="53"/>
      <c r="E43" s="53"/>
      <c r="F43" s="53"/>
    </row>
    <row r="44" spans="1:6" s="54" customFormat="1" ht="42.75">
      <c r="A44" s="51" t="s">
        <v>49</v>
      </c>
      <c r="B44" s="52" t="s">
        <v>123</v>
      </c>
      <c r="C44" s="53">
        <v>90000</v>
      </c>
      <c r="D44" s="53"/>
      <c r="E44" s="53"/>
      <c r="F44" s="53"/>
    </row>
    <row r="45" spans="1:6" s="54" customFormat="1" ht="28.5">
      <c r="A45" s="51" t="s">
        <v>51</v>
      </c>
      <c r="B45" s="52" t="s">
        <v>124</v>
      </c>
      <c r="C45" s="53">
        <v>90000</v>
      </c>
      <c r="D45" s="53"/>
      <c r="E45" s="53"/>
      <c r="F45" s="53"/>
    </row>
    <row r="46" spans="1:6" s="49" customFormat="1" ht="15">
      <c r="A46" s="74" t="s">
        <v>29</v>
      </c>
      <c r="B46" s="48" t="s">
        <v>79</v>
      </c>
      <c r="C46" s="50">
        <f>SUM(C47:C51)</f>
        <v>13100000</v>
      </c>
      <c r="D46" s="50">
        <f>SUM(D47:D51)</f>
        <v>33400000</v>
      </c>
      <c r="E46" s="50">
        <f>SUM(E47:E51)</f>
        <v>0</v>
      </c>
      <c r="F46" s="50">
        <f>SUM(F47:F51)</f>
        <v>0</v>
      </c>
    </row>
    <row r="47" spans="1:8" s="54" customFormat="1" ht="28.5">
      <c r="A47" s="51" t="s">
        <v>16</v>
      </c>
      <c r="B47" s="52" t="s">
        <v>80</v>
      </c>
      <c r="C47" s="53">
        <v>5100000</v>
      </c>
      <c r="D47" s="53">
        <v>3000000</v>
      </c>
      <c r="E47" s="53"/>
      <c r="F47" s="53"/>
      <c r="G47" s="79"/>
      <c r="H47" s="79"/>
    </row>
    <row r="48" spans="1:8" s="54" customFormat="1" ht="34.5" customHeight="1">
      <c r="A48" s="51" t="s">
        <v>18</v>
      </c>
      <c r="B48" s="52" t="s">
        <v>83</v>
      </c>
      <c r="C48" s="53">
        <v>2400000</v>
      </c>
      <c r="D48" s="53">
        <v>10100000</v>
      </c>
      <c r="E48" s="53"/>
      <c r="F48" s="53"/>
      <c r="G48" s="79"/>
      <c r="H48" s="79"/>
    </row>
    <row r="49" spans="1:8" s="54" customFormat="1" ht="42.75">
      <c r="A49" s="51" t="s">
        <v>40</v>
      </c>
      <c r="B49" s="52" t="s">
        <v>85</v>
      </c>
      <c r="C49" s="53">
        <v>3300000</v>
      </c>
      <c r="D49" s="53">
        <v>10500000</v>
      </c>
      <c r="E49" s="53"/>
      <c r="F49" s="53"/>
      <c r="G49" s="79"/>
      <c r="H49" s="79"/>
    </row>
    <row r="50" spans="1:8" s="54" customFormat="1" ht="42.75">
      <c r="A50" s="51" t="s">
        <v>116</v>
      </c>
      <c r="B50" s="52" t="s">
        <v>87</v>
      </c>
      <c r="C50" s="53">
        <v>1400000</v>
      </c>
      <c r="D50" s="53">
        <v>9800000</v>
      </c>
      <c r="E50" s="53"/>
      <c r="F50" s="53"/>
      <c r="G50" s="79"/>
      <c r="H50" s="79"/>
    </row>
    <row r="51" spans="1:8" s="54" customFormat="1" ht="28.5">
      <c r="A51" s="51" t="s">
        <v>117</v>
      </c>
      <c r="B51" s="52" t="s">
        <v>88</v>
      </c>
      <c r="C51" s="53">
        <v>900000</v>
      </c>
      <c r="D51" s="53"/>
      <c r="E51" s="53"/>
      <c r="F51" s="53"/>
      <c r="G51" s="79"/>
      <c r="H51" s="79"/>
    </row>
    <row r="52" spans="1:6" ht="30">
      <c r="A52" s="12" t="s">
        <v>42</v>
      </c>
      <c r="B52" s="13" t="s">
        <v>43</v>
      </c>
      <c r="C52" s="55">
        <f>C53</f>
        <v>71044000</v>
      </c>
      <c r="D52" s="55">
        <f>D53</f>
        <v>5383091.399999999</v>
      </c>
      <c r="E52" s="55">
        <f>E53</f>
        <v>4340901.26</v>
      </c>
      <c r="F52" s="55">
        <f>F53</f>
        <v>4310556.26</v>
      </c>
    </row>
    <row r="53" spans="1:6" ht="15">
      <c r="A53" s="47" t="s">
        <v>44</v>
      </c>
      <c r="B53" s="40" t="s">
        <v>128</v>
      </c>
      <c r="C53" s="40">
        <f>C54+C68+C72+C74+C76+C81+C83</f>
        <v>71044000</v>
      </c>
      <c r="D53" s="40">
        <f>D54+D68+D72+D74+D76+D81+D83</f>
        <v>5383091.399999999</v>
      </c>
      <c r="E53" s="40">
        <f>E54+E68+E72+E74+E76+E81+E83</f>
        <v>4340901.26</v>
      </c>
      <c r="F53" s="40">
        <f>F54+F68+F72+F74+F76+F81+F83</f>
        <v>4310556.26</v>
      </c>
    </row>
    <row r="54" spans="1:6" s="63" customFormat="1" ht="84.75" customHeight="1">
      <c r="A54" s="77" t="s">
        <v>37</v>
      </c>
      <c r="B54" s="62" t="s">
        <v>109</v>
      </c>
      <c r="C54" s="33">
        <f>SUM(C55:C67)</f>
        <v>1867000</v>
      </c>
      <c r="D54" s="33">
        <f>SUM(D55:D67)</f>
        <v>0</v>
      </c>
      <c r="E54" s="33">
        <f>SUM(E55:E67)</f>
        <v>0</v>
      </c>
      <c r="F54" s="33">
        <f>SUM(F55:F67)</f>
        <v>0</v>
      </c>
    </row>
    <row r="55" spans="1:6" s="58" customFormat="1" ht="28.5">
      <c r="A55" s="46" t="s">
        <v>9</v>
      </c>
      <c r="B55" s="56" t="s">
        <v>45</v>
      </c>
      <c r="C55" s="57">
        <v>410000</v>
      </c>
      <c r="D55" s="57"/>
      <c r="E55" s="57"/>
      <c r="F55" s="57"/>
    </row>
    <row r="56" spans="1:6" s="60" customFormat="1" ht="28.5">
      <c r="A56" s="73" t="s">
        <v>11</v>
      </c>
      <c r="B56" s="59" t="s">
        <v>46</v>
      </c>
      <c r="C56" s="57">
        <v>182000</v>
      </c>
      <c r="D56" s="57"/>
      <c r="E56" s="57"/>
      <c r="F56" s="57"/>
    </row>
    <row r="57" spans="1:6" s="60" customFormat="1" ht="42.75">
      <c r="A57" s="46" t="s">
        <v>13</v>
      </c>
      <c r="B57" s="59" t="s">
        <v>50</v>
      </c>
      <c r="C57" s="57">
        <v>40000</v>
      </c>
      <c r="D57" s="57"/>
      <c r="E57" s="57"/>
      <c r="F57" s="57"/>
    </row>
    <row r="58" spans="1:6" s="60" customFormat="1" ht="14.25">
      <c r="A58" s="73" t="s">
        <v>47</v>
      </c>
      <c r="B58" s="61" t="s">
        <v>53</v>
      </c>
      <c r="C58" s="57">
        <v>25000</v>
      </c>
      <c r="D58" s="57"/>
      <c r="E58" s="57"/>
      <c r="F58" s="57"/>
    </row>
    <row r="59" spans="1:6" s="60" customFormat="1" ht="42.75">
      <c r="A59" s="46" t="s">
        <v>48</v>
      </c>
      <c r="B59" s="61" t="s">
        <v>55</v>
      </c>
      <c r="C59" s="57">
        <v>250000</v>
      </c>
      <c r="D59" s="57"/>
      <c r="E59" s="57"/>
      <c r="F59" s="57"/>
    </row>
    <row r="60" spans="1:6" s="60" customFormat="1" ht="28.5">
      <c r="A60" s="73" t="s">
        <v>49</v>
      </c>
      <c r="B60" s="59" t="s">
        <v>95</v>
      </c>
      <c r="C60" s="57">
        <v>350000</v>
      </c>
      <c r="D60" s="57"/>
      <c r="E60" s="57"/>
      <c r="F60" s="57"/>
    </row>
    <row r="61" spans="1:6" s="60" customFormat="1" ht="42.75">
      <c r="A61" s="46" t="s">
        <v>51</v>
      </c>
      <c r="B61" s="59" t="s">
        <v>96</v>
      </c>
      <c r="C61" s="57">
        <v>150000</v>
      </c>
      <c r="D61" s="57"/>
      <c r="E61" s="57"/>
      <c r="F61" s="57"/>
    </row>
    <row r="62" spans="1:6" s="60" customFormat="1" ht="28.5">
      <c r="A62" s="73" t="s">
        <v>52</v>
      </c>
      <c r="B62" s="59" t="s">
        <v>110</v>
      </c>
      <c r="C62" s="57">
        <v>40000</v>
      </c>
      <c r="D62" s="57"/>
      <c r="E62" s="57"/>
      <c r="F62" s="57"/>
    </row>
    <row r="63" spans="1:6" s="60" customFormat="1" ht="28.5">
      <c r="A63" s="46" t="s">
        <v>54</v>
      </c>
      <c r="B63" s="59" t="s">
        <v>100</v>
      </c>
      <c r="C63" s="57">
        <v>80000</v>
      </c>
      <c r="D63" s="57"/>
      <c r="E63" s="57"/>
      <c r="F63" s="57"/>
    </row>
    <row r="64" spans="1:6" s="60" customFormat="1" ht="42.75">
      <c r="A64" s="73" t="s">
        <v>102</v>
      </c>
      <c r="B64" s="59" t="s">
        <v>97</v>
      </c>
      <c r="C64" s="57">
        <v>40000</v>
      </c>
      <c r="D64" s="57"/>
      <c r="E64" s="57"/>
      <c r="F64" s="57"/>
    </row>
    <row r="65" spans="1:6" s="60" customFormat="1" ht="28.5">
      <c r="A65" s="46" t="s">
        <v>103</v>
      </c>
      <c r="B65" s="59" t="s">
        <v>101</v>
      </c>
      <c r="C65" s="57">
        <v>40000</v>
      </c>
      <c r="D65" s="57"/>
      <c r="E65" s="57"/>
      <c r="F65" s="57"/>
    </row>
    <row r="66" spans="1:6" s="60" customFormat="1" ht="14.25">
      <c r="A66" s="73" t="s">
        <v>104</v>
      </c>
      <c r="B66" s="59" t="s">
        <v>98</v>
      </c>
      <c r="C66" s="57">
        <v>90000</v>
      </c>
      <c r="D66" s="57"/>
      <c r="E66" s="57"/>
      <c r="F66" s="57"/>
    </row>
    <row r="67" spans="1:6" s="60" customFormat="1" ht="14.25">
      <c r="A67" s="46" t="s">
        <v>105</v>
      </c>
      <c r="B67" s="59" t="s">
        <v>99</v>
      </c>
      <c r="C67" s="57">
        <v>170000</v>
      </c>
      <c r="D67" s="57"/>
      <c r="E67" s="57"/>
      <c r="F67" s="57"/>
    </row>
    <row r="68" spans="1:6" s="63" customFormat="1" ht="15">
      <c r="A68" s="77" t="s">
        <v>29</v>
      </c>
      <c r="B68" s="62" t="s">
        <v>56</v>
      </c>
      <c r="C68" s="33">
        <f>C69+C70+C71</f>
        <v>2402000</v>
      </c>
      <c r="D68" s="33">
        <f>D69+D70+D71</f>
        <v>0</v>
      </c>
      <c r="E68" s="33">
        <f>E69+E70+E71</f>
        <v>0</v>
      </c>
      <c r="F68" s="33">
        <f>F69+F70+F71</f>
        <v>0</v>
      </c>
    </row>
    <row r="69" spans="1:6" s="60" customFormat="1" ht="28.5">
      <c r="A69" s="73" t="s">
        <v>16</v>
      </c>
      <c r="B69" s="64" t="s">
        <v>57</v>
      </c>
      <c r="C69" s="35">
        <v>1000</v>
      </c>
      <c r="D69" s="35"/>
      <c r="E69" s="35"/>
      <c r="F69" s="35"/>
    </row>
    <row r="70" spans="1:6" s="60" customFormat="1" ht="42.75">
      <c r="A70" s="73" t="s">
        <v>18</v>
      </c>
      <c r="B70" s="64" t="s">
        <v>58</v>
      </c>
      <c r="C70" s="35">
        <v>1000</v>
      </c>
      <c r="D70" s="35"/>
      <c r="E70" s="35"/>
      <c r="F70" s="35"/>
    </row>
    <row r="71" spans="1:6" s="60" customFormat="1" ht="42.75">
      <c r="A71" s="73" t="s">
        <v>40</v>
      </c>
      <c r="B71" s="64" t="s">
        <v>106</v>
      </c>
      <c r="C71" s="35">
        <v>2400000</v>
      </c>
      <c r="D71" s="35"/>
      <c r="E71" s="35"/>
      <c r="F71" s="35"/>
    </row>
    <row r="72" spans="1:6" ht="30">
      <c r="A72" s="77">
        <v>3</v>
      </c>
      <c r="B72" s="32" t="s">
        <v>59</v>
      </c>
      <c r="C72" s="33">
        <f>C73</f>
        <v>15000</v>
      </c>
      <c r="D72" s="33">
        <f>D73</f>
        <v>0</v>
      </c>
      <c r="E72" s="33">
        <f>E73</f>
        <v>0</v>
      </c>
      <c r="F72" s="33">
        <f>F73</f>
        <v>0</v>
      </c>
    </row>
    <row r="73" spans="1:6" ht="28.5">
      <c r="A73" s="73" t="s">
        <v>23</v>
      </c>
      <c r="B73" s="65" t="s">
        <v>59</v>
      </c>
      <c r="C73" s="53">
        <v>15000</v>
      </c>
      <c r="D73" s="53"/>
      <c r="E73" s="53"/>
      <c r="F73" s="53"/>
    </row>
    <row r="74" spans="1:6" ht="15">
      <c r="A74" s="77" t="s">
        <v>126</v>
      </c>
      <c r="B74" s="76" t="s">
        <v>107</v>
      </c>
      <c r="C74" s="33">
        <f>C75</f>
        <v>670000</v>
      </c>
      <c r="D74" s="33">
        <f>D75</f>
        <v>0</v>
      </c>
      <c r="E74" s="33">
        <f>E75</f>
        <v>0</v>
      </c>
      <c r="F74" s="33">
        <f>F75</f>
        <v>0</v>
      </c>
    </row>
    <row r="75" spans="1:6" ht="28.5">
      <c r="A75" s="73" t="s">
        <v>60</v>
      </c>
      <c r="B75" s="65" t="s">
        <v>61</v>
      </c>
      <c r="C75" s="66">
        <v>670000</v>
      </c>
      <c r="D75" s="66"/>
      <c r="E75" s="66"/>
      <c r="F75" s="66"/>
    </row>
    <row r="76" spans="1:6" ht="15">
      <c r="A76" s="78" t="s">
        <v>125</v>
      </c>
      <c r="B76" s="67" t="s">
        <v>108</v>
      </c>
      <c r="C76" s="68">
        <f>SUM(C77:C80)</f>
        <v>56965000</v>
      </c>
      <c r="D76" s="68">
        <f>SUM(D77:D80)</f>
        <v>0</v>
      </c>
      <c r="E76" s="68">
        <f>SUM(E77:E80)</f>
        <v>0</v>
      </c>
      <c r="F76" s="68">
        <f>SUM(F77:F80)</f>
        <v>0</v>
      </c>
    </row>
    <row r="77" spans="1:6" s="71" customFormat="1" ht="42.75">
      <c r="A77" s="69" t="s">
        <v>62</v>
      </c>
      <c r="B77" s="70" t="s">
        <v>63</v>
      </c>
      <c r="C77" s="35">
        <v>2065000</v>
      </c>
      <c r="D77" s="35"/>
      <c r="E77" s="35"/>
      <c r="F77" s="35"/>
    </row>
    <row r="78" spans="1:6" s="71" customFormat="1" ht="28.5">
      <c r="A78" s="69" t="s">
        <v>118</v>
      </c>
      <c r="B78" s="70" t="s">
        <v>64</v>
      </c>
      <c r="C78" s="35">
        <v>5518000</v>
      </c>
      <c r="D78" s="35"/>
      <c r="E78" s="35"/>
      <c r="F78" s="35"/>
    </row>
    <row r="79" spans="1:6" s="71" customFormat="1" ht="42.75">
      <c r="A79" s="69" t="s">
        <v>119</v>
      </c>
      <c r="B79" s="70" t="s">
        <v>65</v>
      </c>
      <c r="C79" s="35">
        <v>25529000</v>
      </c>
      <c r="D79" s="35"/>
      <c r="E79" s="35"/>
      <c r="F79" s="35"/>
    </row>
    <row r="80" spans="1:6" s="71" customFormat="1" ht="42.75">
      <c r="A80" s="69" t="s">
        <v>120</v>
      </c>
      <c r="B80" s="70" t="s">
        <v>66</v>
      </c>
      <c r="C80" s="35">
        <v>23853000</v>
      </c>
      <c r="D80" s="35"/>
      <c r="E80" s="35"/>
      <c r="F80" s="35"/>
    </row>
    <row r="81" spans="1:6" ht="15">
      <c r="A81" s="78">
        <v>6</v>
      </c>
      <c r="B81" s="67" t="s">
        <v>67</v>
      </c>
      <c r="C81" s="68">
        <f>SUM(C82)</f>
        <v>4100000</v>
      </c>
      <c r="D81" s="68">
        <f>SUM(D82)</f>
        <v>0</v>
      </c>
      <c r="E81" s="68">
        <f>SUM(E82)</f>
        <v>0</v>
      </c>
      <c r="F81" s="68">
        <f>SUM(F82)</f>
        <v>0</v>
      </c>
    </row>
    <row r="82" spans="1:6" s="71" customFormat="1" ht="28.5">
      <c r="A82" s="69" t="s">
        <v>68</v>
      </c>
      <c r="B82" s="70" t="s">
        <v>69</v>
      </c>
      <c r="C82" s="35">
        <v>4100000</v>
      </c>
      <c r="D82" s="35"/>
      <c r="E82" s="35"/>
      <c r="F82" s="35"/>
    </row>
    <row r="83" spans="1:6" s="63" customFormat="1" ht="15">
      <c r="A83" s="77">
        <v>7</v>
      </c>
      <c r="B83" s="41" t="s">
        <v>70</v>
      </c>
      <c r="C83" s="33">
        <f>SUM(C84:C85)</f>
        <v>5025000</v>
      </c>
      <c r="D83" s="33">
        <f>SUM(D84:D85)</f>
        <v>5383091.399999999</v>
      </c>
      <c r="E83" s="33">
        <f>SUM(E84:E85)</f>
        <v>4340901.26</v>
      </c>
      <c r="F83" s="33">
        <f>SUM(F84:F85)</f>
        <v>4310556.26</v>
      </c>
    </row>
    <row r="84" spans="1:6" s="60" customFormat="1" ht="42.75">
      <c r="A84" s="73" t="s">
        <v>71</v>
      </c>
      <c r="B84" s="64" t="s">
        <v>72</v>
      </c>
      <c r="C84" s="35">
        <v>3725000</v>
      </c>
      <c r="D84" s="35">
        <v>4340901.26</v>
      </c>
      <c r="E84" s="35">
        <v>4340901.26</v>
      </c>
      <c r="F84" s="35">
        <f>4340901.26-30345</f>
        <v>4310556.26</v>
      </c>
    </row>
    <row r="85" spans="1:6" s="60" customFormat="1" ht="14.25">
      <c r="A85" s="73" t="s">
        <v>121</v>
      </c>
      <c r="B85" s="64" t="s">
        <v>53</v>
      </c>
      <c r="C85" s="35">
        <v>1300000</v>
      </c>
      <c r="D85" s="35">
        <f>1058850.14-16660</f>
        <v>1042190.1399999999</v>
      </c>
      <c r="E85" s="35"/>
      <c r="F85" s="35"/>
    </row>
  </sheetData>
  <sheetProtection/>
  <autoFilter ref="A4:L4"/>
  <mergeCells count="1">
    <mergeCell ref="A1:F1"/>
  </mergeCells>
  <printOptions/>
  <pageMargins left="0.15748031496062992" right="0.15748031496062992" top="0.8267716535433072" bottom="0.35433070866141736" header="0.11811023622047245" footer="0"/>
  <pageSetup horizontalDpi="600" verticalDpi="600" orientation="portrait" paperSize="9" scale="90" r:id="rId1"/>
  <headerFooter>
    <oddHeader>&amp;LROMÂNIA
JUDEȚUL MUREȘ
CONSILIUL JUDEȚEAN&amp;RAnexa 9 la HCJM  nr.      /2019</oddHeader>
    <oddFooter>&amp;C&amp;P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2019-04-15T10:06:53Z</cp:lastPrinted>
  <dcterms:created xsi:type="dcterms:W3CDTF">1996-10-14T23:33:28Z</dcterms:created>
  <dcterms:modified xsi:type="dcterms:W3CDTF">2019-04-15T10:10:47Z</dcterms:modified>
  <cp:category/>
  <cp:version/>
  <cp:contentType/>
  <cp:contentStatus/>
</cp:coreProperties>
</file>