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mai" sheetId="1" r:id="rId1"/>
  </sheets>
  <definedNames>
    <definedName name="_xlnm._FilterDatabase" localSheetId="0" hidden="1">'rectif mai'!$A$4:$O$180</definedName>
    <definedName name="_xlnm.Print_Titles" localSheetId="0">'rectif mai'!$2:$4</definedName>
  </definedNames>
  <calcPr fullCalcOnLoad="1"/>
</workbook>
</file>

<file path=xl/sharedStrings.xml><?xml version="1.0" encoding="utf-8"?>
<sst xmlns="http://schemas.openxmlformats.org/spreadsheetml/2006/main" count="351" uniqueCount="226">
  <si>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</si>
  <si>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</si>
  <si>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</si>
  <si>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</si>
  <si>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</si>
  <si>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</si>
  <si>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</si>
  <si>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</si>
  <si>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</si>
  <si>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</si>
  <si>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</si>
  <si>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</si>
  <si>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</si>
  <si>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</si>
  <si>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</si>
  <si>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</si>
  <si>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</si>
  <si>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</si>
  <si>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</si>
  <si>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</si>
  <si>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</si>
  <si>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</si>
  <si>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</si>
  <si>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</si>
  <si>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</si>
  <si>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</si>
  <si>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</si>
  <si>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</si>
  <si>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</si>
  <si>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</si>
  <si>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</si>
  <si>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</si>
  <si>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</si>
  <si>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</si>
  <si>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</si>
  <si>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</si>
  <si>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</si>
  <si>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</si>
  <si>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</si>
  <si>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</si>
  <si>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</si>
  <si>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</si>
  <si>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</si>
  <si>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</si>
  <si>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PT mansardare clădire administratikvă, izolare termică, montare ascensor</t>
  </si>
  <si>
    <t>Umidificatoare 2 buc</t>
  </si>
  <si>
    <t>Masă luminoasă</t>
  </si>
  <si>
    <t>Hidroizolare și pavare curte interioară</t>
  </si>
  <si>
    <t>67.B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</si>
  <si>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</si>
  <si>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</si>
  <si>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</si>
  <si>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</si>
  <si>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</si>
  <si>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</si>
  <si>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</si>
  <si>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</si>
  <si>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</si>
  <si>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</si>
  <si>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</si>
  <si>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</si>
  <si>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</si>
  <si>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</si>
  <si>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</si>
  <si>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</si>
  <si>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</si>
  <si>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</si>
  <si>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</si>
  <si>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</si>
  <si>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</si>
  <si>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</si>
  <si>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</si>
  <si>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</si>
  <si>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</si>
  <si>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</si>
  <si>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</si>
  <si>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</si>
  <si>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 xml:space="preserve">SF și PT drum perimetral tehnologic perimetral </t>
  </si>
  <si>
    <t>Reconfigurare echipament degivrare aeronave</t>
  </si>
  <si>
    <t>Reactualizare SF+PT remiză PSI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</si>
  <si>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</si>
  <si>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</si>
  <si>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</si>
  <si>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</si>
  <si>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SF și PT amenajare flux cargo</t>
  </si>
  <si>
    <t>SF și PT sistem TVCI pentru supraveghere gard perimetral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</si>
  <si>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</si>
  <si>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</si>
  <si>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</si>
  <si>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Grup generator mobil de 120KVA</t>
  </si>
  <si>
    <t>Expertiză tehnică+DALI gard perimetral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</si>
  <si>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</si>
  <si>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</si>
  <si>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</si>
  <si>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</si>
  <si>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</si>
  <si>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</si>
  <si>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</si>
  <si>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</si>
  <si>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</si>
  <si>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</si>
  <si>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</si>
  <si>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</si>
  <si>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</si>
  <si>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</si>
  <si>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</si>
  <si>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</si>
  <si>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</si>
  <si>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</si>
  <si>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</si>
  <si>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</si>
  <si>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Aparat de sudură MIG-MAG</t>
  </si>
  <si>
    <t>RK suprafeţe de mişcare şi RESA (inclusiv instalaţii aferente) – execuție lucrări, avize, taxe, acorduri şi asistenţă tehnică</t>
  </si>
  <si>
    <t>Remorcă trailer 3.5 t</t>
  </si>
  <si>
    <t>Cupă malaxor beton</t>
  </si>
  <si>
    <t>Dispozitiv de rotire (cupă)</t>
  </si>
  <si>
    <t>Cupă șanț trapezoidală</t>
  </si>
  <si>
    <t>Panou electric avertizare luminoasă</t>
  </si>
  <si>
    <t>Invertor de tăiat cu plasma 100A</t>
  </si>
  <si>
    <t xml:space="preserve">Hărţi de risc </t>
  </si>
  <si>
    <t>Asistenţă tehnică din partea proiectantului DJ 135</t>
  </si>
  <si>
    <t>Autoturism de teren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</si>
  <si>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</si>
  <si>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</si>
  <si>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</si>
  <si>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</si>
  <si>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</si>
  <si>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</si>
  <si>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</si>
  <si>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</si>
  <si>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</si>
  <si>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</si>
  <si>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</si>
  <si>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</si>
  <si>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</si>
  <si>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</si>
  <si>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</si>
  <si>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</si>
  <si>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Sursă lumină endourologie</t>
  </si>
  <si>
    <t>Monitor endourologie</t>
  </si>
  <si>
    <t>68.B</t>
  </si>
  <si>
    <t>66.B</t>
  </si>
  <si>
    <t>Proiectare + execuție RK rețea termoficare, apă caldă, apă rece, canalizare și realizare stație locală de tratare ape uzate imobil Str. Gh. Marinescu nr. 1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</si>
  <si>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</si>
  <si>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</si>
  <si>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</si>
  <si>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</si>
  <si>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</si>
  <si>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</si>
  <si>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</si>
  <si>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</si>
  <si>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</si>
  <si>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</si>
  <si>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</si>
  <si>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</si>
  <si>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</si>
  <si>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</si>
  <si>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</si>
  <si>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</si>
  <si>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</si>
  <si>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</si>
  <si>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</si>
  <si>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</si>
  <si>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</si>
  <si>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</si>
  <si>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</si>
  <si>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</si>
  <si>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</si>
  <si>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</si>
  <si>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</si>
  <si>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</si>
  <si>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</si>
  <si>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</si>
  <si>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</si>
  <si>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apă și canalizare Secția Pediatrie</t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</si>
  <si>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</si>
  <si>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</si>
  <si>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</si>
  <si>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</si>
  <si>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</si>
  <si>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</si>
  <si>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</si>
  <si>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</si>
  <si>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</si>
  <si>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</si>
  <si>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</si>
  <si>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</si>
  <si>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SF mansardare clădire administrativă, completare solicitări ISU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</si>
  <si>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</si>
  <si>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</si>
  <si>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</si>
  <si>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</si>
  <si>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</si>
  <si>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DALI + PT și detalii de execuție extindere și copertină cu legatură la terminal sosiri internaționale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</si>
  <si>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</si>
  <si>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</si>
  <si>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</si>
  <si>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</si>
  <si>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</si>
  <si>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</si>
  <si>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</si>
  <si>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</si>
  <si>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</si>
  <si>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SF Upgrade balizaj la Cat II OACI CR Alfa, platforma 2 și iluminat platformă</t>
  </si>
  <si>
    <t>Influenţe</t>
  </si>
  <si>
    <t>Valori rectificate</t>
  </si>
  <si>
    <t>TOTAL CHELTUIELI DE INVESTIŢII 2018</t>
  </si>
  <si>
    <t>Program 2018</t>
  </si>
  <si>
    <t>5_=3+4</t>
  </si>
  <si>
    <t>Realizare proiectare și executie instalatie electrică la pavilioanele Time Box în parcul arheologic de la Calugareni</t>
  </si>
  <si>
    <t>Achizitii obiecte muzeale pentru expoziția de bază</t>
  </si>
  <si>
    <t>Realizare drenaj, eliminare ape din subsol, balcon</t>
  </si>
  <si>
    <t>Reactualizarea proiectului Construire teren de sport la Centrul Școlar de Educație Incluzivă nr.3, Reghin</t>
  </si>
  <si>
    <t>Panouri solare CRRN Brîncovenești</t>
  </si>
  <si>
    <t>Licență deviz profesional</t>
  </si>
  <si>
    <t>8.19</t>
  </si>
  <si>
    <t>Mașină de tăiat cu disc</t>
  </si>
  <si>
    <t>Unități mobile de aer condiționat- 2 buc</t>
  </si>
  <si>
    <t>Consolă KVM</t>
  </si>
  <si>
    <t>Switch rețea</t>
  </si>
  <si>
    <t>UPS - 5 buc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</si>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</sst>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164" fontId="2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5" fillId="33" borderId="10" xfId="49" applyNumberFormat="1" applyFont="1" applyFill="1" applyBorder="1" applyAlignment="1">
      <alignment wrapText="1"/>
      <protection/>
    </xf>
    <xf numFmtId="0" fontId="44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left"/>
    </xf>
    <xf numFmtId="3" fontId="47" fillId="35" borderId="10" xfId="0" applyNumberFormat="1" applyFont="1" applyFill="1" applyBorder="1" applyAlignment="1">
      <alignment horizontal="right"/>
    </xf>
    <xf numFmtId="49" fontId="2" fillId="35" borderId="10" xfId="49" applyNumberFormat="1" applyFont="1" applyFill="1" applyBorder="1" applyAlignment="1">
      <alignment horizontal="right" wrapText="1"/>
      <protection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49" fontId="2" fillId="36" borderId="10" xfId="49" applyNumberFormat="1" applyFont="1" applyFill="1" applyBorder="1" applyAlignment="1">
      <alignment horizontal="right" wrapText="1"/>
      <protection/>
    </xf>
    <xf numFmtId="49" fontId="47" fillId="35" borderId="10" xfId="49" applyNumberFormat="1" applyFont="1" applyFill="1" applyBorder="1" applyAlignment="1">
      <alignment horizontal="center" wrapText="1"/>
      <protection/>
    </xf>
    <xf numFmtId="49" fontId="2" fillId="36" borderId="10" xfId="49" applyNumberFormat="1" applyFont="1" applyFill="1" applyBorder="1" applyAlignment="1">
      <alignment horizontal="center" wrapText="1"/>
      <protection/>
    </xf>
    <xf numFmtId="3" fontId="47" fillId="35" borderId="10" xfId="0" applyNumberFormat="1" applyFont="1" applyFill="1" applyBorder="1" applyAlignment="1">
      <alignment wrapText="1"/>
    </xf>
    <xf numFmtId="49" fontId="46" fillId="33" borderId="10" xfId="49" applyNumberFormat="1" applyFont="1" applyFill="1" applyBorder="1" applyAlignment="1">
      <alignment horizontal="right" wrapText="1"/>
      <protection/>
    </xf>
    <xf numFmtId="3" fontId="46" fillId="33" borderId="10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3" fontId="46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9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wrapText="1"/>
    </xf>
    <xf numFmtId="3" fontId="49" fillId="35" borderId="10" xfId="0" applyNumberFormat="1" applyFont="1" applyFill="1" applyBorder="1" applyAlignment="1">
      <alignment horizontal="right"/>
    </xf>
    <xf numFmtId="49" fontId="45" fillId="33" borderId="10" xfId="49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49" fontId="44" fillId="36" borderId="10" xfId="0" applyNumberFormat="1" applyFont="1" applyFill="1" applyBorder="1" applyAlignment="1">
      <alignment horizontal="right" wrapText="1"/>
    </xf>
    <xf numFmtId="0" fontId="44" fillId="0" borderId="10" xfId="0" applyFont="1" applyBorder="1" applyAlignment="1">
      <alignment horizontal="left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horizontal="left" wrapText="1"/>
    </xf>
    <xf numFmtId="0" fontId="45" fillId="37" borderId="10" xfId="0" applyFont="1" applyFill="1" applyBorder="1" applyAlignment="1">
      <alignment horizontal="left" wrapText="1"/>
    </xf>
    <xf numFmtId="3" fontId="46" fillId="37" borderId="10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horizontal="right" wrapText="1"/>
    </xf>
    <xf numFmtId="3" fontId="46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4" fillId="0" borderId="10" xfId="0" applyNumberFormat="1" applyFont="1" applyBorder="1" applyAlignment="1">
      <alignment wrapText="1"/>
    </xf>
    <xf numFmtId="46" fontId="44" fillId="0" borderId="10" xfId="0" applyNumberFormat="1" applyFont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right" wrapText="1"/>
    </xf>
    <xf numFmtId="0" fontId="45" fillId="35" borderId="10" xfId="0" applyFont="1" applyFill="1" applyBorder="1" applyAlignment="1">
      <alignment wrapText="1"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4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8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right"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4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46" fillId="37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rmal_F 134" xfId="48"/>
    <cellStyle name="Normal_Foaie1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6" sqref="C46"/>
    </sheetView>
  </sheetViews>
  <sheetFormatPr defaultColWidth="9.140625" defaultRowHeight="15"/>
  <cols>
    <col min="1" max="1" width="5.421875" style="49" customWidth="1"/>
    <col min="2" max="2" width="53.57421875" style="49" customWidth="1"/>
    <col min="3" max="3" width="9.8515625" style="49" customWidth="1"/>
    <col min="4" max="4" width="11.00390625" style="51" customWidth="1"/>
    <col min="5" max="5" width="10.140625" style="51" bestFit="1" customWidth="1"/>
    <col min="6" max="6" width="11.00390625" style="51" customWidth="1"/>
    <col min="7" max="7" width="11.28125" style="51" customWidth="1"/>
    <col min="8" max="8" width="10.57421875" style="51" customWidth="1"/>
    <col min="9" max="9" width="9.140625" style="51" customWidth="1"/>
    <col min="10" max="10" width="11.140625" style="51" bestFit="1" customWidth="1"/>
    <col min="11" max="11" width="9.140625" style="51" customWidth="1"/>
    <col min="12" max="13" width="11.140625" style="51" bestFit="1" customWidth="1"/>
    <col min="14" max="14" width="10.140625" style="51" bestFit="1" customWidth="1"/>
    <col min="15" max="16384" width="9.140625" style="51" customWidth="1"/>
  </cols>
  <sheetData>
    <row r="1" ht="12.75">
      <c r="I1" s="50" t="s">
        <v>0</v>
      </c>
    </row>
    <row r="2" spans="1:9" ht="12.75" customHeight="1">
      <c r="A2" s="109" t="s">
        <v>1</v>
      </c>
      <c r="B2" s="110" t="s">
        <v>2</v>
      </c>
      <c r="C2" s="109" t="s">
        <v>3</v>
      </c>
      <c r="D2" s="112" t="s">
        <v>207</v>
      </c>
      <c r="E2" s="112" t="s">
        <v>204</v>
      </c>
      <c r="F2" s="112" t="s">
        <v>205</v>
      </c>
      <c r="G2" s="114" t="s">
        <v>4</v>
      </c>
      <c r="H2" s="114"/>
      <c r="I2" s="114"/>
    </row>
    <row r="3" spans="1:9" ht="40.5" customHeight="1">
      <c r="A3" s="109"/>
      <c r="B3" s="110"/>
      <c r="C3" s="111"/>
      <c r="D3" s="113"/>
      <c r="E3" s="113"/>
      <c r="F3" s="113"/>
      <c r="G3" s="89" t="s">
        <v>5</v>
      </c>
      <c r="H3" s="89" t="s">
        <v>96</v>
      </c>
      <c r="I3" s="90" t="s">
        <v>6</v>
      </c>
    </row>
    <row r="4" spans="1:9" ht="12.75">
      <c r="A4" s="52">
        <v>0</v>
      </c>
      <c r="B4" s="10">
        <v>1</v>
      </c>
      <c r="C4" s="52">
        <v>2</v>
      </c>
      <c r="D4" s="91">
        <v>3</v>
      </c>
      <c r="E4" s="91">
        <v>4</v>
      </c>
      <c r="F4" s="91" t="s">
        <v>208</v>
      </c>
      <c r="G4" s="91">
        <v>4</v>
      </c>
      <c r="H4" s="91">
        <v>5</v>
      </c>
      <c r="I4" s="91">
        <v>6</v>
      </c>
    </row>
    <row r="5" spans="1:15" ht="12.75">
      <c r="A5" s="53"/>
      <c r="B5" s="54" t="s">
        <v>206</v>
      </c>
      <c r="C5" s="55"/>
      <c r="D5" s="56">
        <f aca="true" t="shared" si="0" ref="D5:I5">D6+D69+D72+D75+D79+D120+D150+D157</f>
        <v>149095500</v>
      </c>
      <c r="E5" s="56">
        <f t="shared" si="0"/>
        <v>6350000</v>
      </c>
      <c r="F5" s="56">
        <f t="shared" si="0"/>
        <v>155445500</v>
      </c>
      <c r="G5" s="56">
        <f t="shared" si="0"/>
        <v>138133000</v>
      </c>
      <c r="H5" s="56">
        <f t="shared" si="0"/>
        <v>16348000</v>
      </c>
      <c r="I5" s="56">
        <f t="shared" si="0"/>
        <v>964500</v>
      </c>
      <c r="J5" s="82"/>
      <c r="K5" s="82"/>
      <c r="L5" s="82"/>
      <c r="M5" s="82"/>
      <c r="N5" s="82"/>
      <c r="O5" s="82"/>
    </row>
    <row r="6" spans="1:15" ht="12.75">
      <c r="A6" s="14"/>
      <c r="B6" s="57" t="s">
        <v>7</v>
      </c>
      <c r="C6" s="28"/>
      <c r="D6" s="15">
        <f aca="true" t="shared" si="1" ref="D6:I6">D7+D40+D31+D29+D25</f>
        <v>130124000</v>
      </c>
      <c r="E6" s="15">
        <f t="shared" si="1"/>
        <v>6350000</v>
      </c>
      <c r="F6" s="15">
        <f t="shared" si="1"/>
        <v>136474000</v>
      </c>
      <c r="G6" s="15">
        <f t="shared" si="1"/>
        <v>120126000</v>
      </c>
      <c r="H6" s="15">
        <f t="shared" si="1"/>
        <v>16348000</v>
      </c>
      <c r="I6" s="15">
        <f t="shared" si="1"/>
        <v>0</v>
      </c>
      <c r="J6" s="82"/>
      <c r="N6" s="82"/>
      <c r="O6" s="82"/>
    </row>
    <row r="7" spans="1:15" s="59" customFormat="1" ht="12.75">
      <c r="A7" s="7"/>
      <c r="B7" s="58" t="s">
        <v>8</v>
      </c>
      <c r="C7" s="10"/>
      <c r="D7" s="92">
        <f aca="true" t="shared" si="2" ref="D7:I7">SUM(D8:D24)</f>
        <v>1514000</v>
      </c>
      <c r="E7" s="92">
        <f t="shared" si="2"/>
        <v>50000</v>
      </c>
      <c r="F7" s="92">
        <f t="shared" si="2"/>
        <v>1564000</v>
      </c>
      <c r="G7" s="92">
        <f t="shared" si="2"/>
        <v>1564000</v>
      </c>
      <c r="H7" s="92">
        <f t="shared" si="2"/>
        <v>0</v>
      </c>
      <c r="I7" s="92">
        <f t="shared" si="2"/>
        <v>0</v>
      </c>
      <c r="J7" s="82"/>
      <c r="N7" s="82"/>
      <c r="O7" s="82"/>
    </row>
    <row r="8" spans="1:15" ht="25.5">
      <c r="A8" s="6">
        <v>1</v>
      </c>
      <c r="B8" s="60" t="s">
        <v>92</v>
      </c>
      <c r="C8" s="8" t="s">
        <v>9</v>
      </c>
      <c r="D8" s="93">
        <v>295000</v>
      </c>
      <c r="E8" s="93"/>
      <c r="F8" s="93">
        <f>D8+E8</f>
        <v>295000</v>
      </c>
      <c r="G8" s="93">
        <v>295000</v>
      </c>
      <c r="H8" s="93"/>
      <c r="I8" s="93"/>
      <c r="J8" s="82"/>
      <c r="N8" s="82"/>
      <c r="O8" s="82"/>
    </row>
    <row r="9" spans="1:15" ht="25.5">
      <c r="A9" s="6">
        <v>2</v>
      </c>
      <c r="B9" s="6" t="s">
        <v>93</v>
      </c>
      <c r="C9" s="8" t="s">
        <v>9</v>
      </c>
      <c r="D9" s="93">
        <v>139000</v>
      </c>
      <c r="E9" s="93"/>
      <c r="F9" s="93">
        <f aca="true" t="shared" si="3" ref="F9:F47">D9+E9</f>
        <v>139000</v>
      </c>
      <c r="G9" s="93">
        <v>139000</v>
      </c>
      <c r="H9" s="93"/>
      <c r="I9" s="93"/>
      <c r="J9" s="82"/>
      <c r="N9" s="82"/>
      <c r="O9" s="82"/>
    </row>
    <row r="10" spans="1:15" ht="51">
      <c r="A10" s="6">
        <v>3</v>
      </c>
      <c r="B10" s="6" t="s">
        <v>97</v>
      </c>
      <c r="C10" s="61" t="s">
        <v>9</v>
      </c>
      <c r="D10" s="93">
        <v>295000</v>
      </c>
      <c r="E10" s="93"/>
      <c r="F10" s="93">
        <f t="shared" si="3"/>
        <v>295000</v>
      </c>
      <c r="G10" s="93">
        <v>295000</v>
      </c>
      <c r="H10" s="93"/>
      <c r="I10" s="93"/>
      <c r="J10" s="82"/>
      <c r="N10" s="82"/>
      <c r="O10" s="82"/>
    </row>
    <row r="11" spans="1:15" ht="12.75">
      <c r="A11" s="6">
        <v>4</v>
      </c>
      <c r="B11" s="6" t="s">
        <v>98</v>
      </c>
      <c r="C11" s="8" t="s">
        <v>9</v>
      </c>
      <c r="D11" s="93">
        <v>60000</v>
      </c>
      <c r="E11" s="93"/>
      <c r="F11" s="93">
        <f t="shared" si="3"/>
        <v>60000</v>
      </c>
      <c r="G11" s="93">
        <v>60000</v>
      </c>
      <c r="H11" s="93"/>
      <c r="I11" s="93"/>
      <c r="J11" s="82"/>
      <c r="N11" s="82"/>
      <c r="O11" s="82"/>
    </row>
    <row r="12" spans="1:15" ht="12.75">
      <c r="A12" s="6">
        <v>5</v>
      </c>
      <c r="B12" s="6" t="s">
        <v>99</v>
      </c>
      <c r="C12" s="8" t="s">
        <v>9</v>
      </c>
      <c r="D12" s="93">
        <v>120000</v>
      </c>
      <c r="E12" s="93"/>
      <c r="F12" s="93">
        <f t="shared" si="3"/>
        <v>120000</v>
      </c>
      <c r="G12" s="93">
        <v>120000</v>
      </c>
      <c r="H12" s="93"/>
      <c r="I12" s="93"/>
      <c r="J12" s="82"/>
      <c r="N12" s="82"/>
      <c r="O12" s="82"/>
    </row>
    <row r="13" spans="1:15" ht="12.75">
      <c r="A13" s="6">
        <v>6</v>
      </c>
      <c r="B13" s="6" t="s">
        <v>100</v>
      </c>
      <c r="C13" s="8" t="s">
        <v>9</v>
      </c>
      <c r="D13" s="93">
        <v>30000</v>
      </c>
      <c r="E13" s="93"/>
      <c r="F13" s="93">
        <f t="shared" si="3"/>
        <v>30000</v>
      </c>
      <c r="G13" s="93">
        <v>30000</v>
      </c>
      <c r="H13" s="93"/>
      <c r="I13" s="93"/>
      <c r="J13" s="82"/>
      <c r="N13" s="82"/>
      <c r="O13" s="82"/>
    </row>
    <row r="14" spans="1:15" ht="12.75">
      <c r="A14" s="6">
        <v>7</v>
      </c>
      <c r="B14" s="6" t="s">
        <v>119</v>
      </c>
      <c r="C14" s="8" t="s">
        <v>9</v>
      </c>
      <c r="D14" s="93">
        <v>167000</v>
      </c>
      <c r="E14" s="93"/>
      <c r="F14" s="93">
        <f t="shared" si="3"/>
        <v>167000</v>
      </c>
      <c r="G14" s="93">
        <v>167000</v>
      </c>
      <c r="H14" s="93"/>
      <c r="I14" s="93"/>
      <c r="J14" s="82"/>
      <c r="N14" s="82"/>
      <c r="O14" s="82"/>
    </row>
    <row r="15" spans="1:15" ht="38.25">
      <c r="A15" s="6">
        <v>8</v>
      </c>
      <c r="B15" s="6" t="s">
        <v>129</v>
      </c>
      <c r="C15" s="8" t="s">
        <v>9</v>
      </c>
      <c r="D15" s="93">
        <v>149000</v>
      </c>
      <c r="E15" s="93"/>
      <c r="F15" s="93">
        <f t="shared" si="3"/>
        <v>149000</v>
      </c>
      <c r="G15" s="93">
        <v>149000</v>
      </c>
      <c r="H15" s="93"/>
      <c r="I15" s="93"/>
      <c r="J15" s="82"/>
      <c r="N15" s="82"/>
      <c r="O15" s="82"/>
    </row>
    <row r="16" spans="1:15" ht="25.5">
      <c r="A16" s="6">
        <v>9</v>
      </c>
      <c r="B16" s="6" t="s">
        <v>130</v>
      </c>
      <c r="C16" s="8" t="s">
        <v>9</v>
      </c>
      <c r="D16" s="93">
        <v>72000</v>
      </c>
      <c r="E16" s="93"/>
      <c r="F16" s="93">
        <f t="shared" si="3"/>
        <v>72000</v>
      </c>
      <c r="G16" s="93">
        <v>72000</v>
      </c>
      <c r="H16" s="93"/>
      <c r="I16" s="93"/>
      <c r="J16" s="82"/>
      <c r="N16" s="82"/>
      <c r="O16" s="82"/>
    </row>
    <row r="17" spans="1:15" ht="12.75">
      <c r="A17" s="6">
        <v>10</v>
      </c>
      <c r="B17" s="6" t="s">
        <v>199</v>
      </c>
      <c r="C17" s="8" t="s">
        <v>9</v>
      </c>
      <c r="D17" s="93">
        <v>10500</v>
      </c>
      <c r="E17" s="93"/>
      <c r="F17" s="93">
        <f t="shared" si="3"/>
        <v>10500</v>
      </c>
      <c r="G17" s="93">
        <v>10500</v>
      </c>
      <c r="H17" s="93"/>
      <c r="I17" s="93"/>
      <c r="J17" s="82"/>
      <c r="N17" s="82"/>
      <c r="O17" s="82"/>
    </row>
    <row r="18" spans="1:15" ht="12.75">
      <c r="A18" s="6">
        <v>11</v>
      </c>
      <c r="B18" s="6" t="s">
        <v>200</v>
      </c>
      <c r="C18" s="8" t="s">
        <v>9</v>
      </c>
      <c r="D18" s="93">
        <v>10200</v>
      </c>
      <c r="E18" s="93"/>
      <c r="F18" s="93">
        <f t="shared" si="3"/>
        <v>10200</v>
      </c>
      <c r="G18" s="93">
        <v>10200</v>
      </c>
      <c r="H18" s="93"/>
      <c r="I18" s="93"/>
      <c r="J18" s="82"/>
      <c r="N18" s="82"/>
      <c r="O18" s="82"/>
    </row>
    <row r="19" spans="1:15" ht="12.75">
      <c r="A19" s="6">
        <v>12</v>
      </c>
      <c r="B19" s="6" t="s">
        <v>145</v>
      </c>
      <c r="C19" s="8" t="s">
        <v>9</v>
      </c>
      <c r="D19" s="93">
        <v>1300</v>
      </c>
      <c r="E19" s="93"/>
      <c r="F19" s="93">
        <f t="shared" si="3"/>
        <v>1300</v>
      </c>
      <c r="G19" s="93">
        <v>1300</v>
      </c>
      <c r="H19" s="93"/>
      <c r="I19" s="93"/>
      <c r="J19" s="82"/>
      <c r="N19" s="82"/>
      <c r="O19" s="82"/>
    </row>
    <row r="20" spans="1:15" ht="12.75">
      <c r="A20" s="6">
        <v>13</v>
      </c>
      <c r="B20" s="6" t="s">
        <v>201</v>
      </c>
      <c r="C20" s="8" t="s">
        <v>9</v>
      </c>
      <c r="D20" s="93">
        <v>165000</v>
      </c>
      <c r="E20" s="93"/>
      <c r="F20" s="93">
        <f t="shared" si="3"/>
        <v>165000</v>
      </c>
      <c r="G20" s="93">
        <v>165000</v>
      </c>
      <c r="H20" s="93"/>
      <c r="I20" s="93"/>
      <c r="J20" s="82"/>
      <c r="N20" s="82"/>
      <c r="O20" s="82"/>
    </row>
    <row r="21" spans="1:15" ht="12.75">
      <c r="A21" s="6">
        <v>14</v>
      </c>
      <c r="B21" s="6" t="s">
        <v>217</v>
      </c>
      <c r="C21" s="8"/>
      <c r="D21" s="93"/>
      <c r="E21" s="93">
        <v>6000</v>
      </c>
      <c r="F21" s="93">
        <f t="shared" si="3"/>
        <v>6000</v>
      </c>
      <c r="G21" s="93">
        <v>6000</v>
      </c>
      <c r="H21" s="93"/>
      <c r="I21" s="93"/>
      <c r="J21" s="82"/>
      <c r="N21" s="82"/>
      <c r="O21" s="82"/>
    </row>
    <row r="22" spans="1:15" ht="12.75">
      <c r="A22" s="6">
        <v>15</v>
      </c>
      <c r="B22" s="6" t="s">
        <v>220</v>
      </c>
      <c r="C22" s="8"/>
      <c r="D22" s="93"/>
      <c r="E22" s="93">
        <v>29000</v>
      </c>
      <c r="F22" s="93">
        <f t="shared" si="3"/>
        <v>29000</v>
      </c>
      <c r="G22" s="93">
        <v>29000</v>
      </c>
      <c r="H22" s="93"/>
      <c r="I22" s="93"/>
      <c r="J22" s="82"/>
      <c r="N22" s="82"/>
      <c r="O22" s="82"/>
    </row>
    <row r="23" spans="1:15" ht="12.75">
      <c r="A23" s="6">
        <v>16</v>
      </c>
      <c r="B23" s="6" t="s">
        <v>218</v>
      </c>
      <c r="C23" s="8"/>
      <c r="D23" s="93"/>
      <c r="E23" s="93">
        <v>8000</v>
      </c>
      <c r="F23" s="93">
        <f t="shared" si="3"/>
        <v>8000</v>
      </c>
      <c r="G23" s="93">
        <v>8000</v>
      </c>
      <c r="H23" s="93"/>
      <c r="I23" s="93"/>
      <c r="J23" s="82"/>
      <c r="N23" s="82"/>
      <c r="O23" s="82"/>
    </row>
    <row r="24" spans="1:15" ht="12.75">
      <c r="A24" s="6">
        <v>17</v>
      </c>
      <c r="B24" s="6" t="s">
        <v>219</v>
      </c>
      <c r="C24" s="8"/>
      <c r="D24" s="93"/>
      <c r="E24" s="93">
        <v>7000</v>
      </c>
      <c r="F24" s="93">
        <f t="shared" si="3"/>
        <v>7000</v>
      </c>
      <c r="G24" s="93">
        <v>7000</v>
      </c>
      <c r="H24" s="93"/>
      <c r="I24" s="93"/>
      <c r="J24" s="82"/>
      <c r="N24" s="82"/>
      <c r="O24" s="82"/>
    </row>
    <row r="25" spans="1:15" s="59" customFormat="1" ht="12.75">
      <c r="A25" s="6"/>
      <c r="B25" s="58" t="s">
        <v>60</v>
      </c>
      <c r="C25" s="8"/>
      <c r="D25" s="92">
        <f aca="true" t="shared" si="4" ref="D25:I25">SUM(D26:D28)</f>
        <v>65000</v>
      </c>
      <c r="E25" s="92">
        <f t="shared" si="4"/>
        <v>0</v>
      </c>
      <c r="F25" s="92">
        <f t="shared" si="4"/>
        <v>65000</v>
      </c>
      <c r="G25" s="92">
        <f t="shared" si="4"/>
        <v>65000</v>
      </c>
      <c r="H25" s="92">
        <f t="shared" si="4"/>
        <v>0</v>
      </c>
      <c r="I25" s="92">
        <f t="shared" si="4"/>
        <v>0</v>
      </c>
      <c r="J25" s="82"/>
      <c r="L25" s="51"/>
      <c r="M25" s="51"/>
      <c r="N25" s="82"/>
      <c r="O25" s="82"/>
    </row>
    <row r="26" spans="1:15" s="59" customFormat="1" ht="12.75">
      <c r="A26" s="6">
        <v>1</v>
      </c>
      <c r="B26" s="48" t="s">
        <v>61</v>
      </c>
      <c r="C26" s="8" t="s">
        <v>64</v>
      </c>
      <c r="D26" s="93">
        <v>20000</v>
      </c>
      <c r="E26" s="93"/>
      <c r="F26" s="93">
        <f t="shared" si="3"/>
        <v>20000</v>
      </c>
      <c r="G26" s="94">
        <v>20000</v>
      </c>
      <c r="H26" s="95"/>
      <c r="I26" s="95"/>
      <c r="J26" s="82"/>
      <c r="L26" s="51"/>
      <c r="M26" s="51"/>
      <c r="N26" s="82"/>
      <c r="O26" s="82"/>
    </row>
    <row r="27" spans="1:15" s="59" customFormat="1" ht="12.75">
      <c r="A27" s="6">
        <v>2</v>
      </c>
      <c r="B27" s="48" t="s">
        <v>62</v>
      </c>
      <c r="C27" s="8" t="s">
        <v>64</v>
      </c>
      <c r="D27" s="93">
        <v>15000</v>
      </c>
      <c r="E27" s="93"/>
      <c r="F27" s="93">
        <f t="shared" si="3"/>
        <v>15000</v>
      </c>
      <c r="G27" s="94">
        <v>15000</v>
      </c>
      <c r="H27" s="95"/>
      <c r="I27" s="95"/>
      <c r="J27" s="82"/>
      <c r="L27" s="51"/>
      <c r="M27" s="51"/>
      <c r="N27" s="82"/>
      <c r="O27" s="82"/>
    </row>
    <row r="28" spans="1:15" s="59" customFormat="1" ht="12.75">
      <c r="A28" s="6">
        <v>3</v>
      </c>
      <c r="B28" s="48" t="s">
        <v>63</v>
      </c>
      <c r="C28" s="8" t="s">
        <v>64</v>
      </c>
      <c r="D28" s="93">
        <v>30000</v>
      </c>
      <c r="E28" s="93"/>
      <c r="F28" s="93">
        <f t="shared" si="3"/>
        <v>30000</v>
      </c>
      <c r="G28" s="94">
        <v>30000</v>
      </c>
      <c r="H28" s="95"/>
      <c r="I28" s="95"/>
      <c r="J28" s="82"/>
      <c r="L28" s="51"/>
      <c r="M28" s="51"/>
      <c r="N28" s="82"/>
      <c r="O28" s="82"/>
    </row>
    <row r="29" spans="1:15" s="59" customFormat="1" ht="12.75">
      <c r="A29" s="7"/>
      <c r="B29" s="58" t="s">
        <v>123</v>
      </c>
      <c r="C29" s="7"/>
      <c r="D29" s="92">
        <f aca="true" t="shared" si="5" ref="D29:I29">SUM(D30)</f>
        <v>135000</v>
      </c>
      <c r="E29" s="92">
        <f t="shared" si="5"/>
        <v>0</v>
      </c>
      <c r="F29" s="92">
        <f t="shared" si="5"/>
        <v>135000</v>
      </c>
      <c r="G29" s="92">
        <f t="shared" si="5"/>
        <v>135000</v>
      </c>
      <c r="H29" s="92">
        <f t="shared" si="5"/>
        <v>0</v>
      </c>
      <c r="I29" s="92">
        <f t="shared" si="5"/>
        <v>0</v>
      </c>
      <c r="J29" s="82"/>
      <c r="N29" s="82"/>
      <c r="O29" s="82"/>
    </row>
    <row r="30" spans="1:15" s="59" customFormat="1" ht="31.5" customHeight="1">
      <c r="A30" s="6">
        <v>1</v>
      </c>
      <c r="B30" s="48" t="s">
        <v>124</v>
      </c>
      <c r="C30" s="8" t="s">
        <v>27</v>
      </c>
      <c r="D30" s="93">
        <v>135000</v>
      </c>
      <c r="E30" s="93"/>
      <c r="F30" s="93">
        <f t="shared" si="3"/>
        <v>135000</v>
      </c>
      <c r="G30" s="94">
        <v>135000</v>
      </c>
      <c r="H30" s="95"/>
      <c r="I30" s="95"/>
      <c r="J30" s="82"/>
      <c r="N30" s="82"/>
      <c r="O30" s="82"/>
    </row>
    <row r="31" spans="1:15" ht="12.75">
      <c r="A31" s="6"/>
      <c r="B31" s="58" t="s">
        <v>11</v>
      </c>
      <c r="C31" s="8"/>
      <c r="D31" s="92">
        <f aca="true" t="shared" si="6" ref="D31:I31">SUM(D32:D39)</f>
        <v>519000</v>
      </c>
      <c r="E31" s="92">
        <f t="shared" si="6"/>
        <v>6300000</v>
      </c>
      <c r="F31" s="92">
        <f t="shared" si="6"/>
        <v>6819000</v>
      </c>
      <c r="G31" s="92">
        <f t="shared" si="6"/>
        <v>6819000</v>
      </c>
      <c r="H31" s="92">
        <f t="shared" si="6"/>
        <v>0</v>
      </c>
      <c r="I31" s="92">
        <f t="shared" si="6"/>
        <v>0</v>
      </c>
      <c r="J31" s="82"/>
      <c r="L31" s="59"/>
      <c r="M31" s="59"/>
      <c r="N31" s="82"/>
      <c r="O31" s="82"/>
    </row>
    <row r="32" spans="1:15" ht="38.25">
      <c r="A32" s="6">
        <v>1</v>
      </c>
      <c r="B32" s="4" t="s">
        <v>125</v>
      </c>
      <c r="C32" s="8" t="s">
        <v>12</v>
      </c>
      <c r="D32" s="93">
        <v>158000</v>
      </c>
      <c r="E32" s="93"/>
      <c r="F32" s="93">
        <f t="shared" si="3"/>
        <v>158000</v>
      </c>
      <c r="G32" s="93">
        <v>158000</v>
      </c>
      <c r="H32" s="93"/>
      <c r="I32" s="93"/>
      <c r="J32" s="82"/>
      <c r="L32" s="59"/>
      <c r="M32" s="59"/>
      <c r="N32" s="82"/>
      <c r="O32" s="82"/>
    </row>
    <row r="33" spans="1:15" ht="38.25">
      <c r="A33" s="6">
        <v>2</v>
      </c>
      <c r="B33" s="4" t="s">
        <v>126</v>
      </c>
      <c r="C33" s="8" t="s">
        <v>12</v>
      </c>
      <c r="D33" s="93">
        <v>158000</v>
      </c>
      <c r="E33" s="93"/>
      <c r="F33" s="93">
        <f t="shared" si="3"/>
        <v>158000</v>
      </c>
      <c r="G33" s="93">
        <v>158000</v>
      </c>
      <c r="H33" s="93"/>
      <c r="I33" s="93"/>
      <c r="J33" s="82"/>
      <c r="L33" s="59"/>
      <c r="M33" s="59"/>
      <c r="N33" s="82"/>
      <c r="O33" s="82"/>
    </row>
    <row r="34" spans="1:15" ht="38.25">
      <c r="A34" s="6">
        <v>3</v>
      </c>
      <c r="B34" s="4" t="s">
        <v>127</v>
      </c>
      <c r="C34" s="8" t="s">
        <v>13</v>
      </c>
      <c r="D34" s="93">
        <v>143000</v>
      </c>
      <c r="E34" s="93"/>
      <c r="F34" s="93">
        <f t="shared" si="3"/>
        <v>143000</v>
      </c>
      <c r="G34" s="93">
        <v>143000</v>
      </c>
      <c r="H34" s="93"/>
      <c r="I34" s="93"/>
      <c r="J34" s="82"/>
      <c r="L34" s="59"/>
      <c r="M34" s="59"/>
      <c r="N34" s="82"/>
      <c r="O34" s="82"/>
    </row>
    <row r="35" spans="1:15" ht="38.25">
      <c r="A35" s="6">
        <v>4</v>
      </c>
      <c r="B35" s="4" t="s">
        <v>128</v>
      </c>
      <c r="C35" s="8" t="s">
        <v>13</v>
      </c>
      <c r="D35" s="93">
        <v>60000</v>
      </c>
      <c r="E35" s="93"/>
      <c r="F35" s="93">
        <f t="shared" si="3"/>
        <v>60000</v>
      </c>
      <c r="G35" s="93">
        <v>60000</v>
      </c>
      <c r="H35" s="93"/>
      <c r="I35" s="93"/>
      <c r="J35" s="82"/>
      <c r="N35" s="82"/>
      <c r="O35" s="82"/>
    </row>
    <row r="36" spans="1:15" ht="12.75">
      <c r="A36" s="6">
        <v>5</v>
      </c>
      <c r="B36" s="4" t="s">
        <v>221</v>
      </c>
      <c r="C36" s="8" t="s">
        <v>12</v>
      </c>
      <c r="D36" s="93"/>
      <c r="E36" s="93">
        <v>130000</v>
      </c>
      <c r="F36" s="93">
        <f t="shared" si="3"/>
        <v>130000</v>
      </c>
      <c r="G36" s="93">
        <v>130000</v>
      </c>
      <c r="H36" s="93"/>
      <c r="I36" s="93"/>
      <c r="J36" s="82"/>
      <c r="N36" s="82"/>
      <c r="O36" s="82"/>
    </row>
    <row r="37" spans="1:15" ht="38.25">
      <c r="A37" s="6">
        <v>6</v>
      </c>
      <c r="B37" s="4" t="s">
        <v>222</v>
      </c>
      <c r="C37" s="8" t="s">
        <v>12</v>
      </c>
      <c r="D37" s="93"/>
      <c r="E37" s="93">
        <v>820000</v>
      </c>
      <c r="F37" s="93">
        <f t="shared" si="3"/>
        <v>820000</v>
      </c>
      <c r="G37" s="93">
        <v>820000</v>
      </c>
      <c r="H37" s="93"/>
      <c r="I37" s="93"/>
      <c r="J37" s="82"/>
      <c r="N37" s="82"/>
      <c r="O37" s="82"/>
    </row>
    <row r="38" spans="1:15" ht="12.75">
      <c r="A38" s="6">
        <v>7</v>
      </c>
      <c r="B38" s="4" t="s">
        <v>223</v>
      </c>
      <c r="C38" s="8" t="s">
        <v>12</v>
      </c>
      <c r="D38" s="93"/>
      <c r="E38" s="93">
        <v>150000</v>
      </c>
      <c r="F38" s="93">
        <f t="shared" si="3"/>
        <v>150000</v>
      </c>
      <c r="G38" s="93">
        <v>150000</v>
      </c>
      <c r="H38" s="93"/>
      <c r="I38" s="93"/>
      <c r="J38" s="82"/>
      <c r="N38" s="82"/>
      <c r="O38" s="82"/>
    </row>
    <row r="39" spans="1:15" ht="12.75">
      <c r="A39" s="6">
        <v>8</v>
      </c>
      <c r="B39" s="4" t="s">
        <v>224</v>
      </c>
      <c r="C39" s="8" t="s">
        <v>13</v>
      </c>
      <c r="D39" s="93"/>
      <c r="E39" s="93">
        <v>5200000</v>
      </c>
      <c r="F39" s="93">
        <f t="shared" si="3"/>
        <v>5200000</v>
      </c>
      <c r="G39" s="93">
        <v>5200000</v>
      </c>
      <c r="H39" s="93"/>
      <c r="I39" s="93"/>
      <c r="J39" s="82"/>
      <c r="N39" s="82"/>
      <c r="O39" s="82"/>
    </row>
    <row r="40" spans="1:15" s="59" customFormat="1" ht="12.75">
      <c r="A40" s="7"/>
      <c r="B40" s="58" t="s">
        <v>14</v>
      </c>
      <c r="C40" s="10"/>
      <c r="D40" s="92">
        <f aca="true" t="shared" si="7" ref="D40:I40">SUM(D41:D48)+D68</f>
        <v>127891000</v>
      </c>
      <c r="E40" s="92">
        <f t="shared" si="7"/>
        <v>0</v>
      </c>
      <c r="F40" s="92">
        <f t="shared" si="7"/>
        <v>127891000</v>
      </c>
      <c r="G40" s="92">
        <f t="shared" si="7"/>
        <v>111543000</v>
      </c>
      <c r="H40" s="92">
        <f t="shared" si="7"/>
        <v>16348000</v>
      </c>
      <c r="I40" s="92">
        <f t="shared" si="7"/>
        <v>0</v>
      </c>
      <c r="J40" s="82"/>
      <c r="L40" s="51"/>
      <c r="M40" s="51"/>
      <c r="N40" s="82"/>
      <c r="O40" s="82"/>
    </row>
    <row r="41" spans="1:15" ht="25.5">
      <c r="A41" s="6">
        <v>1</v>
      </c>
      <c r="B41" s="6" t="s">
        <v>95</v>
      </c>
      <c r="C41" s="8" t="s">
        <v>15</v>
      </c>
      <c r="D41" s="93">
        <v>80000</v>
      </c>
      <c r="E41" s="93"/>
      <c r="F41" s="93">
        <f t="shared" si="3"/>
        <v>80000</v>
      </c>
      <c r="G41" s="93">
        <v>80000</v>
      </c>
      <c r="H41" s="93"/>
      <c r="I41" s="93"/>
      <c r="J41" s="82"/>
      <c r="N41" s="82"/>
      <c r="O41" s="82"/>
    </row>
    <row r="42" spans="1:15" ht="25.5">
      <c r="A42" s="6">
        <v>2</v>
      </c>
      <c r="B42" s="6" t="s">
        <v>94</v>
      </c>
      <c r="C42" s="62" t="s">
        <v>15</v>
      </c>
      <c r="D42" s="93">
        <v>247000</v>
      </c>
      <c r="E42" s="93"/>
      <c r="F42" s="93">
        <f t="shared" si="3"/>
        <v>247000</v>
      </c>
      <c r="G42" s="93">
        <v>247000</v>
      </c>
      <c r="H42" s="93"/>
      <c r="I42" s="93"/>
      <c r="J42" s="82"/>
      <c r="N42" s="82"/>
      <c r="O42" s="82"/>
    </row>
    <row r="43" spans="1:15" ht="25.5">
      <c r="A43" s="6">
        <v>3</v>
      </c>
      <c r="B43" s="6" t="s">
        <v>112</v>
      </c>
      <c r="C43" s="62" t="s">
        <v>16</v>
      </c>
      <c r="D43" s="93">
        <v>59522000</v>
      </c>
      <c r="E43" s="93"/>
      <c r="F43" s="93">
        <f t="shared" si="3"/>
        <v>59522000</v>
      </c>
      <c r="G43" s="93">
        <v>43174000</v>
      </c>
      <c r="H43" s="93">
        <f>5494000+5500000+5353600+400</f>
        <v>16348000</v>
      </c>
      <c r="I43" s="93"/>
      <c r="J43" s="82"/>
      <c r="N43" s="82"/>
      <c r="O43" s="82"/>
    </row>
    <row r="44" spans="1:15" ht="12.75">
      <c r="A44" s="6">
        <v>4</v>
      </c>
      <c r="B44" s="6" t="s">
        <v>120</v>
      </c>
      <c r="C44" s="62" t="s">
        <v>17</v>
      </c>
      <c r="D44" s="93">
        <v>3000</v>
      </c>
      <c r="E44" s="93"/>
      <c r="F44" s="93">
        <f t="shared" si="3"/>
        <v>3000</v>
      </c>
      <c r="G44" s="93">
        <v>3000</v>
      </c>
      <c r="H44" s="93"/>
      <c r="I44" s="93"/>
      <c r="J44" s="82"/>
      <c r="L44" s="59"/>
      <c r="M44" s="59"/>
      <c r="N44" s="82"/>
      <c r="O44" s="82"/>
    </row>
    <row r="45" spans="1:15" ht="25.5">
      <c r="A45" s="6">
        <v>5</v>
      </c>
      <c r="B45" s="6" t="s">
        <v>122</v>
      </c>
      <c r="C45" s="62" t="s">
        <v>17</v>
      </c>
      <c r="D45" s="93">
        <v>10000</v>
      </c>
      <c r="E45" s="93"/>
      <c r="F45" s="93">
        <f t="shared" si="3"/>
        <v>10000</v>
      </c>
      <c r="G45" s="93">
        <v>10000</v>
      </c>
      <c r="H45" s="93"/>
      <c r="I45" s="93"/>
      <c r="J45" s="82"/>
      <c r="N45" s="82"/>
      <c r="O45" s="82"/>
    </row>
    <row r="46" spans="1:15" ht="25.5">
      <c r="A46" s="6">
        <v>6</v>
      </c>
      <c r="B46" s="6" t="s">
        <v>225</v>
      </c>
      <c r="C46" s="62" t="s">
        <v>17</v>
      </c>
      <c r="D46" s="93">
        <v>575000</v>
      </c>
      <c r="E46" s="93"/>
      <c r="F46" s="93">
        <f t="shared" si="3"/>
        <v>575000</v>
      </c>
      <c r="G46" s="93">
        <v>575000</v>
      </c>
      <c r="H46" s="93"/>
      <c r="I46" s="93"/>
      <c r="J46" s="82"/>
      <c r="N46" s="82"/>
      <c r="O46" s="82"/>
    </row>
    <row r="47" spans="1:15" ht="12.75">
      <c r="A47" s="6">
        <v>7</v>
      </c>
      <c r="B47" s="84" t="s">
        <v>148</v>
      </c>
      <c r="C47" s="62" t="s">
        <v>17</v>
      </c>
      <c r="D47" s="93">
        <v>91000</v>
      </c>
      <c r="E47" s="93"/>
      <c r="F47" s="93">
        <f t="shared" si="3"/>
        <v>91000</v>
      </c>
      <c r="G47" s="93">
        <v>91000</v>
      </c>
      <c r="H47" s="93"/>
      <c r="I47" s="93"/>
      <c r="J47" s="82"/>
      <c r="N47" s="82"/>
      <c r="O47" s="82"/>
    </row>
    <row r="48" spans="1:15" ht="18" customHeight="1">
      <c r="A48" s="6">
        <v>8</v>
      </c>
      <c r="B48" s="63" t="s">
        <v>18</v>
      </c>
      <c r="C48" s="7"/>
      <c r="D48" s="92">
        <f aca="true" t="shared" si="8" ref="D48:I48">SUM(D49:D67)</f>
        <v>582000</v>
      </c>
      <c r="E48" s="92">
        <f t="shared" si="8"/>
        <v>0</v>
      </c>
      <c r="F48" s="92">
        <f t="shared" si="8"/>
        <v>582000</v>
      </c>
      <c r="G48" s="92">
        <f t="shared" si="8"/>
        <v>582000</v>
      </c>
      <c r="H48" s="92">
        <f t="shared" si="8"/>
        <v>0</v>
      </c>
      <c r="I48" s="92">
        <f t="shared" si="8"/>
        <v>0</v>
      </c>
      <c r="J48" s="82"/>
      <c r="N48" s="82"/>
      <c r="O48" s="82"/>
    </row>
    <row r="49" spans="1:15" ht="12.75">
      <c r="A49" s="64" t="s">
        <v>149</v>
      </c>
      <c r="B49" s="5" t="s">
        <v>102</v>
      </c>
      <c r="C49" s="8" t="s">
        <v>17</v>
      </c>
      <c r="D49" s="93">
        <v>35000</v>
      </c>
      <c r="E49" s="93"/>
      <c r="F49" s="93">
        <f>E49+D49</f>
        <v>35000</v>
      </c>
      <c r="G49" s="93">
        <v>35000</v>
      </c>
      <c r="H49" s="93"/>
      <c r="I49" s="93"/>
      <c r="J49" s="82"/>
      <c r="N49" s="82"/>
      <c r="O49" s="82"/>
    </row>
    <row r="50" spans="1:15" ht="12.75" customHeight="1">
      <c r="A50" s="64" t="s">
        <v>150</v>
      </c>
      <c r="B50" s="5" t="s">
        <v>103</v>
      </c>
      <c r="C50" s="8" t="s">
        <v>17</v>
      </c>
      <c r="D50" s="93">
        <v>4000</v>
      </c>
      <c r="E50" s="93"/>
      <c r="F50" s="93">
        <f aca="true" t="shared" si="9" ref="F50:F78">E50+D50</f>
        <v>4000</v>
      </c>
      <c r="G50" s="93">
        <v>4000</v>
      </c>
      <c r="H50" s="93"/>
      <c r="I50" s="93"/>
      <c r="J50" s="82"/>
      <c r="N50" s="82"/>
      <c r="O50" s="82"/>
    </row>
    <row r="51" spans="1:15" ht="12.75" customHeight="1">
      <c r="A51" s="64" t="s">
        <v>151</v>
      </c>
      <c r="B51" s="5" t="s">
        <v>104</v>
      </c>
      <c r="C51" s="8" t="s">
        <v>17</v>
      </c>
      <c r="D51" s="93">
        <v>4000</v>
      </c>
      <c r="E51" s="93"/>
      <c r="F51" s="93">
        <f t="shared" si="9"/>
        <v>4000</v>
      </c>
      <c r="G51" s="93">
        <v>4000</v>
      </c>
      <c r="H51" s="93"/>
      <c r="I51" s="93"/>
      <c r="J51" s="82"/>
      <c r="N51" s="82"/>
      <c r="O51" s="82"/>
    </row>
    <row r="52" spans="1:15" ht="12.75" customHeight="1">
      <c r="A52" s="64" t="s">
        <v>152</v>
      </c>
      <c r="B52" s="5" t="s">
        <v>105</v>
      </c>
      <c r="C52" s="8" t="s">
        <v>17</v>
      </c>
      <c r="D52" s="93">
        <v>4000</v>
      </c>
      <c r="E52" s="93"/>
      <c r="F52" s="93">
        <f t="shared" si="9"/>
        <v>4000</v>
      </c>
      <c r="G52" s="93">
        <v>4000</v>
      </c>
      <c r="H52" s="93"/>
      <c r="I52" s="93"/>
      <c r="J52" s="82"/>
      <c r="N52" s="82"/>
      <c r="O52" s="82"/>
    </row>
    <row r="53" spans="1:13" s="82" customFormat="1" ht="12.75" customHeight="1">
      <c r="A53" s="64" t="s">
        <v>153</v>
      </c>
      <c r="B53" s="65" t="s">
        <v>106</v>
      </c>
      <c r="C53" s="8" t="s">
        <v>17</v>
      </c>
      <c r="D53" s="93">
        <v>50000</v>
      </c>
      <c r="E53" s="93"/>
      <c r="F53" s="93">
        <f t="shared" si="9"/>
        <v>50000</v>
      </c>
      <c r="G53" s="93">
        <v>50000</v>
      </c>
      <c r="H53" s="93"/>
      <c r="I53" s="93"/>
      <c r="L53" s="51"/>
      <c r="M53" s="51"/>
    </row>
    <row r="54" spans="1:13" s="82" customFormat="1" ht="12.75" customHeight="1">
      <c r="A54" s="64" t="s">
        <v>154</v>
      </c>
      <c r="B54" s="5" t="s">
        <v>107</v>
      </c>
      <c r="C54" s="8" t="s">
        <v>17</v>
      </c>
      <c r="D54" s="93">
        <v>19000</v>
      </c>
      <c r="E54" s="93"/>
      <c r="F54" s="93">
        <f t="shared" si="9"/>
        <v>19000</v>
      </c>
      <c r="G54" s="93">
        <v>19000</v>
      </c>
      <c r="H54" s="93"/>
      <c r="I54" s="93"/>
      <c r="L54" s="51"/>
      <c r="M54" s="51"/>
    </row>
    <row r="55" spans="1:13" s="82" customFormat="1" ht="12.75" customHeight="1">
      <c r="A55" s="64" t="s">
        <v>155</v>
      </c>
      <c r="B55" s="5" t="s">
        <v>108</v>
      </c>
      <c r="C55" s="8" t="s">
        <v>17</v>
      </c>
      <c r="D55" s="93">
        <v>14000</v>
      </c>
      <c r="E55" s="93">
        <v>-3000</v>
      </c>
      <c r="F55" s="93">
        <f t="shared" si="9"/>
        <v>11000</v>
      </c>
      <c r="G55" s="93">
        <f>14000-3000</f>
        <v>11000</v>
      </c>
      <c r="H55" s="93"/>
      <c r="I55" s="93"/>
      <c r="L55" s="51"/>
      <c r="M55" s="51"/>
    </row>
    <row r="56" spans="1:13" s="82" customFormat="1" ht="12.75" customHeight="1">
      <c r="A56" s="64" t="s">
        <v>156</v>
      </c>
      <c r="B56" s="66" t="s">
        <v>109</v>
      </c>
      <c r="C56" s="8" t="s">
        <v>17</v>
      </c>
      <c r="D56" s="93">
        <v>7000</v>
      </c>
      <c r="E56" s="93"/>
      <c r="F56" s="93">
        <f t="shared" si="9"/>
        <v>7000</v>
      </c>
      <c r="G56" s="93">
        <v>7000</v>
      </c>
      <c r="H56" s="93"/>
      <c r="I56" s="93"/>
      <c r="L56" s="51"/>
      <c r="M56" s="51"/>
    </row>
    <row r="57" spans="1:9" s="82" customFormat="1" ht="12.75" customHeight="1">
      <c r="A57" s="64" t="s">
        <v>157</v>
      </c>
      <c r="B57" s="66" t="s">
        <v>110</v>
      </c>
      <c r="C57" s="8" t="s">
        <v>17</v>
      </c>
      <c r="D57" s="93">
        <v>56000</v>
      </c>
      <c r="E57" s="93"/>
      <c r="F57" s="93">
        <f t="shared" si="9"/>
        <v>56000</v>
      </c>
      <c r="G57" s="93">
        <v>56000</v>
      </c>
      <c r="H57" s="93"/>
      <c r="I57" s="93"/>
    </row>
    <row r="58" spans="1:9" s="82" customFormat="1" ht="12.75" customHeight="1">
      <c r="A58" s="64" t="s">
        <v>158</v>
      </c>
      <c r="B58" s="5" t="s">
        <v>111</v>
      </c>
      <c r="C58" s="8" t="s">
        <v>17</v>
      </c>
      <c r="D58" s="93">
        <v>14000</v>
      </c>
      <c r="E58" s="93"/>
      <c r="F58" s="93">
        <f t="shared" si="9"/>
        <v>14000</v>
      </c>
      <c r="G58" s="93">
        <v>14000</v>
      </c>
      <c r="H58" s="93"/>
      <c r="I58" s="93"/>
    </row>
    <row r="59" spans="1:9" s="82" customFormat="1" ht="12.75" customHeight="1">
      <c r="A59" s="64" t="s">
        <v>159</v>
      </c>
      <c r="B59" s="6" t="s">
        <v>113</v>
      </c>
      <c r="C59" s="8" t="s">
        <v>17</v>
      </c>
      <c r="D59" s="93">
        <v>36000</v>
      </c>
      <c r="E59" s="93"/>
      <c r="F59" s="93">
        <f t="shared" si="9"/>
        <v>36000</v>
      </c>
      <c r="G59" s="93">
        <v>36000</v>
      </c>
      <c r="H59" s="93"/>
      <c r="I59" s="93"/>
    </row>
    <row r="60" spans="1:9" s="82" customFormat="1" ht="12.75" customHeight="1">
      <c r="A60" s="64" t="s">
        <v>160</v>
      </c>
      <c r="B60" s="6" t="s">
        <v>114</v>
      </c>
      <c r="C60" s="8" t="s">
        <v>17</v>
      </c>
      <c r="D60" s="93">
        <v>40000</v>
      </c>
      <c r="E60" s="93"/>
      <c r="F60" s="93">
        <f t="shared" si="9"/>
        <v>40000</v>
      </c>
      <c r="G60" s="96">
        <v>40000</v>
      </c>
      <c r="H60" s="93"/>
      <c r="I60" s="93"/>
    </row>
    <row r="61" spans="1:9" s="82" customFormat="1" ht="12.75" customHeight="1">
      <c r="A61" s="64" t="s">
        <v>161</v>
      </c>
      <c r="B61" s="6" t="s">
        <v>115</v>
      </c>
      <c r="C61" s="8" t="s">
        <v>17</v>
      </c>
      <c r="D61" s="93">
        <v>60000</v>
      </c>
      <c r="E61" s="93"/>
      <c r="F61" s="93">
        <f t="shared" si="9"/>
        <v>60000</v>
      </c>
      <c r="G61" s="93">
        <v>60000</v>
      </c>
      <c r="H61" s="93"/>
      <c r="I61" s="93"/>
    </row>
    <row r="62" spans="1:9" s="82" customFormat="1" ht="12.75" customHeight="1">
      <c r="A62" s="64" t="s">
        <v>162</v>
      </c>
      <c r="B62" s="6" t="s">
        <v>116</v>
      </c>
      <c r="C62" s="8" t="s">
        <v>17</v>
      </c>
      <c r="D62" s="93">
        <v>12000</v>
      </c>
      <c r="E62" s="93"/>
      <c r="F62" s="93">
        <f t="shared" si="9"/>
        <v>12000</v>
      </c>
      <c r="G62" s="93">
        <v>12000</v>
      </c>
      <c r="H62" s="93"/>
      <c r="I62" s="93"/>
    </row>
    <row r="63" spans="1:9" s="82" customFormat="1" ht="12.75" customHeight="1">
      <c r="A63" s="64" t="s">
        <v>163</v>
      </c>
      <c r="B63" s="6" t="s">
        <v>117</v>
      </c>
      <c r="C63" s="8" t="s">
        <v>17</v>
      </c>
      <c r="D63" s="93">
        <v>30000</v>
      </c>
      <c r="E63" s="93"/>
      <c r="F63" s="93">
        <f t="shared" si="9"/>
        <v>30000</v>
      </c>
      <c r="G63" s="93">
        <v>30000</v>
      </c>
      <c r="H63" s="93"/>
      <c r="I63" s="93"/>
    </row>
    <row r="64" spans="1:9" s="82" customFormat="1" ht="12.75" customHeight="1">
      <c r="A64" s="64" t="s">
        <v>164</v>
      </c>
      <c r="B64" s="6" t="s">
        <v>118</v>
      </c>
      <c r="C64" s="8" t="s">
        <v>17</v>
      </c>
      <c r="D64" s="93">
        <v>15000</v>
      </c>
      <c r="E64" s="93"/>
      <c r="F64" s="93">
        <f t="shared" si="9"/>
        <v>15000</v>
      </c>
      <c r="G64" s="93">
        <v>15000</v>
      </c>
      <c r="H64" s="93"/>
      <c r="I64" s="93"/>
    </row>
    <row r="65" spans="1:15" ht="12.75" customHeight="1">
      <c r="A65" s="64" t="s">
        <v>165</v>
      </c>
      <c r="B65" s="6" t="s">
        <v>101</v>
      </c>
      <c r="C65" s="8" t="s">
        <v>17</v>
      </c>
      <c r="D65" s="93">
        <v>82000</v>
      </c>
      <c r="E65" s="93"/>
      <c r="F65" s="93">
        <f t="shared" si="9"/>
        <v>82000</v>
      </c>
      <c r="G65" s="93">
        <v>82000</v>
      </c>
      <c r="H65" s="93"/>
      <c r="I65" s="93"/>
      <c r="J65" s="82"/>
      <c r="L65" s="82"/>
      <c r="M65" s="82"/>
      <c r="N65" s="82"/>
      <c r="O65" s="82"/>
    </row>
    <row r="66" spans="1:15" ht="12.75" customHeight="1">
      <c r="A66" s="64" t="s">
        <v>166</v>
      </c>
      <c r="B66" s="5" t="s">
        <v>121</v>
      </c>
      <c r="C66" s="8" t="s">
        <v>17</v>
      </c>
      <c r="D66" s="93">
        <v>100000</v>
      </c>
      <c r="E66" s="93"/>
      <c r="F66" s="93">
        <f t="shared" si="9"/>
        <v>100000</v>
      </c>
      <c r="G66" s="93">
        <v>100000</v>
      </c>
      <c r="H66" s="93"/>
      <c r="I66" s="93"/>
      <c r="J66" s="82"/>
      <c r="L66" s="82"/>
      <c r="M66" s="82"/>
      <c r="N66" s="82"/>
      <c r="O66" s="82"/>
    </row>
    <row r="67" spans="1:15" ht="12.75" customHeight="1">
      <c r="A67" s="64" t="s">
        <v>215</v>
      </c>
      <c r="B67" s="5" t="s">
        <v>216</v>
      </c>
      <c r="C67" s="8" t="s">
        <v>17</v>
      </c>
      <c r="D67" s="93"/>
      <c r="E67" s="93">
        <v>3000</v>
      </c>
      <c r="F67" s="93">
        <f t="shared" si="9"/>
        <v>3000</v>
      </c>
      <c r="G67" s="93">
        <v>3000</v>
      </c>
      <c r="H67" s="93"/>
      <c r="I67" s="93"/>
      <c r="J67" s="82"/>
      <c r="N67" s="82"/>
      <c r="O67" s="82"/>
    </row>
    <row r="68" spans="1:15" s="83" customFormat="1" ht="12.75" customHeight="1">
      <c r="A68" s="33">
        <v>9</v>
      </c>
      <c r="B68" s="67" t="s">
        <v>19</v>
      </c>
      <c r="C68" s="10">
        <v>84</v>
      </c>
      <c r="D68" s="97">
        <v>66781000</v>
      </c>
      <c r="E68" s="97"/>
      <c r="F68" s="97">
        <f t="shared" si="9"/>
        <v>66781000</v>
      </c>
      <c r="G68" s="97">
        <v>66781000</v>
      </c>
      <c r="H68" s="97"/>
      <c r="I68" s="97"/>
      <c r="J68" s="82"/>
      <c r="L68" s="82"/>
      <c r="M68" s="82"/>
      <c r="N68" s="82"/>
      <c r="O68" s="82"/>
    </row>
    <row r="69" spans="1:15" ht="12.75">
      <c r="A69" s="68"/>
      <c r="B69" s="69" t="s">
        <v>21</v>
      </c>
      <c r="C69" s="101">
        <v>65</v>
      </c>
      <c r="D69" s="70">
        <f aca="true" t="shared" si="10" ref="D69:I69">SUM(D70:D71)</f>
        <v>50000</v>
      </c>
      <c r="E69" s="70">
        <f t="shared" si="10"/>
        <v>0</v>
      </c>
      <c r="F69" s="70">
        <f t="shared" si="10"/>
        <v>50000</v>
      </c>
      <c r="G69" s="70">
        <f t="shared" si="10"/>
        <v>50000</v>
      </c>
      <c r="H69" s="70">
        <f t="shared" si="10"/>
        <v>0</v>
      </c>
      <c r="I69" s="70">
        <f t="shared" si="10"/>
        <v>0</v>
      </c>
      <c r="J69" s="82"/>
      <c r="L69" s="82"/>
      <c r="M69" s="82"/>
      <c r="N69" s="82"/>
      <c r="O69" s="82"/>
    </row>
    <row r="70" spans="1:13" s="82" customFormat="1" ht="51">
      <c r="A70" s="71">
        <v>1</v>
      </c>
      <c r="B70" s="34" t="s">
        <v>131</v>
      </c>
      <c r="C70" s="47" t="s">
        <v>167</v>
      </c>
      <c r="D70" s="93">
        <v>40000</v>
      </c>
      <c r="E70" s="93"/>
      <c r="F70" s="93">
        <f t="shared" si="9"/>
        <v>40000</v>
      </c>
      <c r="G70" s="93">
        <v>40000</v>
      </c>
      <c r="H70" s="93"/>
      <c r="I70" s="93"/>
      <c r="L70" s="51"/>
      <c r="M70" s="51"/>
    </row>
    <row r="71" spans="1:13" s="82" customFormat="1" ht="12.75">
      <c r="A71" s="71">
        <v>2</v>
      </c>
      <c r="B71" s="6" t="s">
        <v>66</v>
      </c>
      <c r="C71" s="47" t="s">
        <v>22</v>
      </c>
      <c r="D71" s="93">
        <v>10000</v>
      </c>
      <c r="E71" s="93"/>
      <c r="F71" s="93">
        <f t="shared" si="9"/>
        <v>10000</v>
      </c>
      <c r="G71" s="93">
        <v>10000</v>
      </c>
      <c r="H71" s="93"/>
      <c r="I71" s="93"/>
      <c r="L71" s="51"/>
      <c r="M71" s="51"/>
    </row>
    <row r="72" spans="1:13" s="82" customFormat="1" ht="12.75">
      <c r="A72" s="72"/>
      <c r="B72" s="69" t="s">
        <v>23</v>
      </c>
      <c r="C72" s="101">
        <v>65</v>
      </c>
      <c r="D72" s="73">
        <f aca="true" t="shared" si="11" ref="D72:I72">SUM(D73:D74)</f>
        <v>14000</v>
      </c>
      <c r="E72" s="73">
        <f t="shared" si="11"/>
        <v>0</v>
      </c>
      <c r="F72" s="73">
        <f t="shared" si="11"/>
        <v>14000</v>
      </c>
      <c r="G72" s="73">
        <f t="shared" si="11"/>
        <v>14000</v>
      </c>
      <c r="H72" s="73">
        <f t="shared" si="11"/>
        <v>0</v>
      </c>
      <c r="I72" s="73">
        <f t="shared" si="11"/>
        <v>0</v>
      </c>
      <c r="L72" s="51"/>
      <c r="M72" s="51"/>
    </row>
    <row r="73" spans="1:13" s="82" customFormat="1" ht="12.75">
      <c r="A73" s="74">
        <v>1</v>
      </c>
      <c r="B73" s="6" t="s">
        <v>67</v>
      </c>
      <c r="C73" s="47" t="s">
        <v>22</v>
      </c>
      <c r="D73" s="93">
        <v>8000</v>
      </c>
      <c r="E73" s="93"/>
      <c r="F73" s="93">
        <f t="shared" si="9"/>
        <v>8000</v>
      </c>
      <c r="G73" s="93">
        <v>8000</v>
      </c>
      <c r="H73" s="93"/>
      <c r="I73" s="93"/>
      <c r="L73" s="51"/>
      <c r="M73" s="51"/>
    </row>
    <row r="74" spans="1:13" s="82" customFormat="1" ht="12.75">
      <c r="A74" s="74">
        <v>2</v>
      </c>
      <c r="B74" s="6" t="s">
        <v>68</v>
      </c>
      <c r="C74" s="47" t="s">
        <v>22</v>
      </c>
      <c r="D74" s="93">
        <v>6000</v>
      </c>
      <c r="E74" s="93"/>
      <c r="F74" s="93">
        <f t="shared" si="9"/>
        <v>6000</v>
      </c>
      <c r="G74" s="93">
        <v>6000</v>
      </c>
      <c r="H74" s="93"/>
      <c r="I74" s="93"/>
      <c r="L74" s="83"/>
      <c r="M74" s="83"/>
    </row>
    <row r="75" spans="1:13" s="82" customFormat="1" ht="25.5">
      <c r="A75" s="72"/>
      <c r="B75" s="69" t="s">
        <v>24</v>
      </c>
      <c r="C75" s="101">
        <v>65</v>
      </c>
      <c r="D75" s="73">
        <f aca="true" t="shared" si="12" ref="D75:I75">SUM(D76:D78)</f>
        <v>17000</v>
      </c>
      <c r="E75" s="73">
        <f t="shared" si="12"/>
        <v>0</v>
      </c>
      <c r="F75" s="73">
        <f t="shared" si="12"/>
        <v>17000</v>
      </c>
      <c r="G75" s="73">
        <f t="shared" si="12"/>
        <v>17000</v>
      </c>
      <c r="H75" s="73">
        <f t="shared" si="12"/>
        <v>0</v>
      </c>
      <c r="I75" s="73">
        <f t="shared" si="12"/>
        <v>0</v>
      </c>
      <c r="L75" s="51"/>
      <c r="M75" s="51"/>
    </row>
    <row r="76" spans="1:9" s="82" customFormat="1" ht="12.75">
      <c r="A76" s="74">
        <v>1</v>
      </c>
      <c r="B76" s="75" t="s">
        <v>58</v>
      </c>
      <c r="C76" s="8" t="s">
        <v>22</v>
      </c>
      <c r="D76" s="93">
        <v>5000</v>
      </c>
      <c r="E76" s="93"/>
      <c r="F76" s="93">
        <f t="shared" si="9"/>
        <v>5000</v>
      </c>
      <c r="G76" s="93">
        <v>5000</v>
      </c>
      <c r="H76" s="93"/>
      <c r="I76" s="93"/>
    </row>
    <row r="77" spans="1:9" s="82" customFormat="1" ht="12.75">
      <c r="A77" s="74">
        <v>2</v>
      </c>
      <c r="B77" s="75" t="s">
        <v>59</v>
      </c>
      <c r="C77" s="76" t="s">
        <v>22</v>
      </c>
      <c r="D77" s="93">
        <v>5000</v>
      </c>
      <c r="E77" s="93"/>
      <c r="F77" s="93">
        <f t="shared" si="9"/>
        <v>5000</v>
      </c>
      <c r="G77" s="93">
        <v>5000</v>
      </c>
      <c r="H77" s="93"/>
      <c r="I77" s="93"/>
    </row>
    <row r="78" spans="1:9" s="82" customFormat="1" ht="25.5">
      <c r="A78" s="74">
        <v>3</v>
      </c>
      <c r="B78" s="75" t="s">
        <v>212</v>
      </c>
      <c r="C78" s="76" t="s">
        <v>22</v>
      </c>
      <c r="D78" s="93">
        <v>7000</v>
      </c>
      <c r="E78" s="93"/>
      <c r="F78" s="93">
        <f t="shared" si="9"/>
        <v>7000</v>
      </c>
      <c r="G78" s="93">
        <v>7000</v>
      </c>
      <c r="H78" s="93"/>
      <c r="I78" s="93"/>
    </row>
    <row r="79" spans="1:9" s="82" customFormat="1" ht="12.75">
      <c r="A79" s="11"/>
      <c r="B79" s="12" t="s">
        <v>25</v>
      </c>
      <c r="C79" s="13"/>
      <c r="D79" s="15">
        <f aca="true" t="shared" si="13" ref="D79:I79">D80+D88</f>
        <v>6592500</v>
      </c>
      <c r="E79" s="15">
        <f t="shared" si="13"/>
        <v>0</v>
      </c>
      <c r="F79" s="15">
        <f t="shared" si="13"/>
        <v>6592500</v>
      </c>
      <c r="G79" s="15">
        <f t="shared" si="13"/>
        <v>5873000</v>
      </c>
      <c r="H79" s="15">
        <f t="shared" si="13"/>
        <v>0</v>
      </c>
      <c r="I79" s="15">
        <f t="shared" si="13"/>
        <v>719500</v>
      </c>
    </row>
    <row r="80" spans="1:9" s="82" customFormat="1" ht="12.75">
      <c r="A80" s="77"/>
      <c r="B80" s="78" t="s">
        <v>26</v>
      </c>
      <c r="C80" s="79">
        <v>66</v>
      </c>
      <c r="D80" s="18">
        <f aca="true" t="shared" si="14" ref="D80:I80">SUM(D81:D87)</f>
        <v>5453000</v>
      </c>
      <c r="E80" s="18">
        <f t="shared" si="14"/>
        <v>0</v>
      </c>
      <c r="F80" s="18">
        <f t="shared" si="14"/>
        <v>5453000</v>
      </c>
      <c r="G80" s="18">
        <f t="shared" si="14"/>
        <v>5323000</v>
      </c>
      <c r="H80" s="18">
        <f t="shared" si="14"/>
        <v>0</v>
      </c>
      <c r="I80" s="18">
        <f t="shared" si="14"/>
        <v>130000</v>
      </c>
    </row>
    <row r="81" spans="1:9" s="82" customFormat="1" ht="25.5">
      <c r="A81" s="35">
        <v>1</v>
      </c>
      <c r="B81" s="40" t="s">
        <v>197</v>
      </c>
      <c r="C81" s="36" t="s">
        <v>141</v>
      </c>
      <c r="D81" s="93">
        <v>4843000</v>
      </c>
      <c r="E81" s="93"/>
      <c r="F81" s="93">
        <f aca="true" t="shared" si="15" ref="F81:F87">E81+D81</f>
        <v>4843000</v>
      </c>
      <c r="G81" s="93">
        <v>4843000</v>
      </c>
      <c r="H81" s="93"/>
      <c r="I81" s="93"/>
    </row>
    <row r="82" spans="1:9" s="82" customFormat="1" ht="25.5">
      <c r="A82" s="35">
        <v>2</v>
      </c>
      <c r="B82" s="41" t="s">
        <v>75</v>
      </c>
      <c r="C82" s="36" t="s">
        <v>27</v>
      </c>
      <c r="D82" s="93">
        <v>50000</v>
      </c>
      <c r="E82" s="93"/>
      <c r="F82" s="93">
        <f t="shared" si="15"/>
        <v>50000</v>
      </c>
      <c r="G82" s="93"/>
      <c r="H82" s="93"/>
      <c r="I82" s="93">
        <v>50000</v>
      </c>
    </row>
    <row r="83" spans="1:9" s="82" customFormat="1" ht="25.5">
      <c r="A83" s="35">
        <v>3</v>
      </c>
      <c r="B83" s="41" t="s">
        <v>147</v>
      </c>
      <c r="C83" s="36" t="s">
        <v>27</v>
      </c>
      <c r="D83" s="93">
        <v>175000</v>
      </c>
      <c r="E83" s="93"/>
      <c r="F83" s="93">
        <f t="shared" si="15"/>
        <v>175000</v>
      </c>
      <c r="G83" s="93">
        <v>130000</v>
      </c>
      <c r="H83" s="93"/>
      <c r="I83" s="93">
        <v>45000</v>
      </c>
    </row>
    <row r="84" spans="1:9" s="82" customFormat="1" ht="38.25">
      <c r="A84" s="35">
        <v>4</v>
      </c>
      <c r="B84" s="41" t="s">
        <v>142</v>
      </c>
      <c r="C84" s="36" t="s">
        <v>27</v>
      </c>
      <c r="D84" s="93">
        <v>250000</v>
      </c>
      <c r="E84" s="93"/>
      <c r="F84" s="93">
        <f t="shared" si="15"/>
        <v>250000</v>
      </c>
      <c r="G84" s="93">
        <v>250000</v>
      </c>
      <c r="H84" s="93"/>
      <c r="I84" s="93"/>
    </row>
    <row r="85" spans="1:9" s="82" customFormat="1" ht="38.25">
      <c r="A85" s="35">
        <v>5</v>
      </c>
      <c r="B85" s="4" t="s">
        <v>143</v>
      </c>
      <c r="C85" s="36" t="s">
        <v>27</v>
      </c>
      <c r="D85" s="93">
        <v>100000</v>
      </c>
      <c r="E85" s="93"/>
      <c r="F85" s="93">
        <f t="shared" si="15"/>
        <v>100000</v>
      </c>
      <c r="G85" s="93">
        <v>100000</v>
      </c>
      <c r="H85" s="93"/>
      <c r="I85" s="93"/>
    </row>
    <row r="86" spans="1:9" s="82" customFormat="1" ht="14.25" customHeight="1">
      <c r="A86" s="35">
        <v>6</v>
      </c>
      <c r="B86" s="4" t="s">
        <v>76</v>
      </c>
      <c r="C86" s="36" t="s">
        <v>27</v>
      </c>
      <c r="D86" s="93">
        <v>30000</v>
      </c>
      <c r="E86" s="93"/>
      <c r="F86" s="93">
        <f t="shared" si="15"/>
        <v>30000</v>
      </c>
      <c r="G86" s="93"/>
      <c r="H86" s="93"/>
      <c r="I86" s="93">
        <v>30000</v>
      </c>
    </row>
    <row r="87" spans="1:9" s="82" customFormat="1" ht="14.25" customHeight="1">
      <c r="A87" s="35">
        <v>7</v>
      </c>
      <c r="B87" s="4" t="s">
        <v>214</v>
      </c>
      <c r="C87" s="36" t="s">
        <v>27</v>
      </c>
      <c r="D87" s="93">
        <v>5000</v>
      </c>
      <c r="E87" s="93"/>
      <c r="F87" s="93">
        <f t="shared" si="15"/>
        <v>5000</v>
      </c>
      <c r="G87" s="93"/>
      <c r="H87" s="93"/>
      <c r="I87" s="93">
        <v>5000</v>
      </c>
    </row>
    <row r="88" spans="1:9" s="82" customFormat="1" ht="12.75">
      <c r="A88" s="80"/>
      <c r="B88" s="81" t="s">
        <v>28</v>
      </c>
      <c r="C88" s="21">
        <v>66</v>
      </c>
      <c r="D88" s="18">
        <f aca="true" t="shared" si="16" ref="D88:I88">SUM(D89:D119)</f>
        <v>1139500</v>
      </c>
      <c r="E88" s="18">
        <f t="shared" si="16"/>
        <v>0</v>
      </c>
      <c r="F88" s="18">
        <f t="shared" si="16"/>
        <v>1139500</v>
      </c>
      <c r="G88" s="18">
        <f t="shared" si="16"/>
        <v>550000</v>
      </c>
      <c r="H88" s="18">
        <f t="shared" si="16"/>
        <v>0</v>
      </c>
      <c r="I88" s="18">
        <f t="shared" si="16"/>
        <v>589500</v>
      </c>
    </row>
    <row r="89" spans="1:15" s="87" customFormat="1" ht="12.75">
      <c r="A89" s="35">
        <v>1</v>
      </c>
      <c r="B89" s="86" t="s">
        <v>168</v>
      </c>
      <c r="C89" s="36" t="s">
        <v>27</v>
      </c>
      <c r="D89" s="98">
        <v>103000</v>
      </c>
      <c r="E89" s="98"/>
      <c r="F89" s="93">
        <f aca="true" t="shared" si="17" ref="F89:F119">E89+D89</f>
        <v>103000</v>
      </c>
      <c r="G89" s="98">
        <v>103000</v>
      </c>
      <c r="H89" s="98"/>
      <c r="I89" s="98"/>
      <c r="J89" s="82"/>
      <c r="L89" s="82"/>
      <c r="M89" s="82"/>
      <c r="N89" s="82"/>
      <c r="O89" s="82"/>
    </row>
    <row r="90" spans="1:9" s="82" customFormat="1" ht="12.75">
      <c r="A90" s="35">
        <v>2</v>
      </c>
      <c r="B90" s="37" t="s">
        <v>176</v>
      </c>
      <c r="C90" s="36" t="s">
        <v>27</v>
      </c>
      <c r="D90" s="93">
        <v>30000</v>
      </c>
      <c r="E90" s="93"/>
      <c r="F90" s="93">
        <f t="shared" si="17"/>
        <v>30000</v>
      </c>
      <c r="G90" s="98">
        <v>30000</v>
      </c>
      <c r="H90" s="93"/>
      <c r="I90" s="93"/>
    </row>
    <row r="91" spans="1:9" s="82" customFormat="1" ht="12.75">
      <c r="A91" s="35">
        <v>3</v>
      </c>
      <c r="B91" s="34" t="s">
        <v>177</v>
      </c>
      <c r="C91" s="36" t="s">
        <v>27</v>
      </c>
      <c r="D91" s="93">
        <v>5000</v>
      </c>
      <c r="E91" s="93"/>
      <c r="F91" s="93">
        <f t="shared" si="17"/>
        <v>5000</v>
      </c>
      <c r="G91" s="98"/>
      <c r="H91" s="93"/>
      <c r="I91" s="93">
        <v>5000</v>
      </c>
    </row>
    <row r="92" spans="1:9" s="82" customFormat="1" ht="12.75">
      <c r="A92" s="35">
        <v>4</v>
      </c>
      <c r="B92" s="37" t="s">
        <v>169</v>
      </c>
      <c r="C92" s="36" t="s">
        <v>27</v>
      </c>
      <c r="D92" s="93">
        <v>23000</v>
      </c>
      <c r="E92" s="93"/>
      <c r="F92" s="93">
        <f t="shared" si="17"/>
        <v>23000</v>
      </c>
      <c r="G92" s="98">
        <v>23000</v>
      </c>
      <c r="H92" s="93"/>
      <c r="I92" s="93"/>
    </row>
    <row r="93" spans="1:9" s="82" customFormat="1" ht="12.75">
      <c r="A93" s="35">
        <v>5</v>
      </c>
      <c r="B93" s="38" t="s">
        <v>170</v>
      </c>
      <c r="C93" s="36" t="s">
        <v>27</v>
      </c>
      <c r="D93" s="93">
        <v>43000</v>
      </c>
      <c r="E93" s="93"/>
      <c r="F93" s="93">
        <f t="shared" si="17"/>
        <v>43000</v>
      </c>
      <c r="G93" s="98">
        <v>43000</v>
      </c>
      <c r="H93" s="93"/>
      <c r="I93" s="93"/>
    </row>
    <row r="94" spans="1:9" s="82" customFormat="1" ht="12.75">
      <c r="A94" s="35">
        <v>6</v>
      </c>
      <c r="B94" s="88" t="s">
        <v>171</v>
      </c>
      <c r="C94" s="36" t="s">
        <v>27</v>
      </c>
      <c r="D94" s="93">
        <v>18000</v>
      </c>
      <c r="E94" s="93"/>
      <c r="F94" s="93">
        <f t="shared" si="17"/>
        <v>18000</v>
      </c>
      <c r="G94" s="98">
        <v>12000</v>
      </c>
      <c r="H94" s="93"/>
      <c r="I94" s="93">
        <v>6000</v>
      </c>
    </row>
    <row r="95" spans="1:13" s="82" customFormat="1" ht="12.75">
      <c r="A95" s="35">
        <v>7</v>
      </c>
      <c r="B95" s="38" t="s">
        <v>69</v>
      </c>
      <c r="C95" s="36" t="s">
        <v>27</v>
      </c>
      <c r="D95" s="93">
        <v>33000</v>
      </c>
      <c r="E95" s="93"/>
      <c r="F95" s="93">
        <f t="shared" si="17"/>
        <v>33000</v>
      </c>
      <c r="G95" s="98">
        <v>33000</v>
      </c>
      <c r="H95" s="93"/>
      <c r="I95" s="93"/>
      <c r="L95" s="87"/>
      <c r="M95" s="87"/>
    </row>
    <row r="96" spans="1:9" s="82" customFormat="1" ht="12.75">
      <c r="A96" s="35">
        <v>8</v>
      </c>
      <c r="B96" s="34" t="s">
        <v>178</v>
      </c>
      <c r="C96" s="36" t="s">
        <v>27</v>
      </c>
      <c r="D96" s="93">
        <v>30000</v>
      </c>
      <c r="E96" s="93"/>
      <c r="F96" s="93">
        <f t="shared" si="17"/>
        <v>30000</v>
      </c>
      <c r="G96" s="98"/>
      <c r="H96" s="93"/>
      <c r="I96" s="93">
        <v>30000</v>
      </c>
    </row>
    <row r="97" spans="1:9" s="82" customFormat="1" ht="12.75">
      <c r="A97" s="35">
        <v>9</v>
      </c>
      <c r="B97" s="37" t="s">
        <v>70</v>
      </c>
      <c r="C97" s="36" t="s">
        <v>27</v>
      </c>
      <c r="D97" s="93">
        <v>14000</v>
      </c>
      <c r="E97" s="93"/>
      <c r="F97" s="93">
        <f t="shared" si="17"/>
        <v>14000</v>
      </c>
      <c r="G97" s="98">
        <v>14000</v>
      </c>
      <c r="H97" s="93"/>
      <c r="I97" s="93"/>
    </row>
    <row r="98" spans="1:9" s="82" customFormat="1" ht="12.75">
      <c r="A98" s="35">
        <v>10</v>
      </c>
      <c r="B98" s="34" t="s">
        <v>179</v>
      </c>
      <c r="C98" s="36" t="s">
        <v>27</v>
      </c>
      <c r="D98" s="93">
        <v>15000</v>
      </c>
      <c r="E98" s="93"/>
      <c r="F98" s="93">
        <f t="shared" si="17"/>
        <v>15000</v>
      </c>
      <c r="G98" s="98"/>
      <c r="H98" s="93"/>
      <c r="I98" s="93">
        <v>15000</v>
      </c>
    </row>
    <row r="99" spans="1:9" s="82" customFormat="1" ht="12.75">
      <c r="A99" s="35">
        <v>11</v>
      </c>
      <c r="B99" s="37" t="s">
        <v>71</v>
      </c>
      <c r="C99" s="36" t="s">
        <v>27</v>
      </c>
      <c r="D99" s="93">
        <v>20000</v>
      </c>
      <c r="E99" s="93"/>
      <c r="F99" s="93">
        <f t="shared" si="17"/>
        <v>20000</v>
      </c>
      <c r="G99" s="98">
        <v>20000</v>
      </c>
      <c r="H99" s="93"/>
      <c r="I99" s="93"/>
    </row>
    <row r="100" spans="1:9" s="82" customFormat="1" ht="12.75">
      <c r="A100" s="35">
        <v>12</v>
      </c>
      <c r="B100" s="37" t="s">
        <v>72</v>
      </c>
      <c r="C100" s="36" t="s">
        <v>27</v>
      </c>
      <c r="D100" s="93">
        <v>10000</v>
      </c>
      <c r="E100" s="93"/>
      <c r="F100" s="93">
        <f t="shared" si="17"/>
        <v>10000</v>
      </c>
      <c r="G100" s="98"/>
      <c r="H100" s="93"/>
      <c r="I100" s="93">
        <v>10000</v>
      </c>
    </row>
    <row r="101" spans="1:9" s="82" customFormat="1" ht="12.75">
      <c r="A101" s="35">
        <v>13</v>
      </c>
      <c r="B101" s="34" t="s">
        <v>73</v>
      </c>
      <c r="C101" s="36" t="s">
        <v>27</v>
      </c>
      <c r="D101" s="93">
        <v>12000</v>
      </c>
      <c r="E101" s="93"/>
      <c r="F101" s="93">
        <f t="shared" si="17"/>
        <v>12000</v>
      </c>
      <c r="G101" s="98">
        <v>12000</v>
      </c>
      <c r="H101" s="93"/>
      <c r="I101" s="93"/>
    </row>
    <row r="102" spans="1:9" s="82" customFormat="1" ht="12.75">
      <c r="A102" s="35">
        <v>14</v>
      </c>
      <c r="B102" s="38" t="s">
        <v>74</v>
      </c>
      <c r="C102" s="36" t="s">
        <v>27</v>
      </c>
      <c r="D102" s="93">
        <v>80000</v>
      </c>
      <c r="E102" s="93"/>
      <c r="F102" s="93">
        <f t="shared" si="17"/>
        <v>80000</v>
      </c>
      <c r="G102" s="98"/>
      <c r="H102" s="93"/>
      <c r="I102" s="93">
        <v>80000</v>
      </c>
    </row>
    <row r="103" spans="1:9" s="82" customFormat="1" ht="12.75">
      <c r="A103" s="35">
        <v>15</v>
      </c>
      <c r="B103" s="37" t="s">
        <v>180</v>
      </c>
      <c r="C103" s="36" t="s">
        <v>27</v>
      </c>
      <c r="D103" s="93">
        <v>46000</v>
      </c>
      <c r="E103" s="93"/>
      <c r="F103" s="93">
        <f t="shared" si="17"/>
        <v>46000</v>
      </c>
      <c r="G103" s="98"/>
      <c r="H103" s="93"/>
      <c r="I103" s="93">
        <v>46000</v>
      </c>
    </row>
    <row r="104" spans="1:9" s="82" customFormat="1" ht="12.75">
      <c r="A104" s="35">
        <v>16</v>
      </c>
      <c r="B104" s="37" t="s">
        <v>181</v>
      </c>
      <c r="C104" s="36" t="s">
        <v>27</v>
      </c>
      <c r="D104" s="93">
        <v>40000</v>
      </c>
      <c r="E104" s="93"/>
      <c r="F104" s="93">
        <f t="shared" si="17"/>
        <v>40000</v>
      </c>
      <c r="G104" s="98"/>
      <c r="H104" s="93"/>
      <c r="I104" s="93">
        <v>40000</v>
      </c>
    </row>
    <row r="105" spans="1:9" s="82" customFormat="1" ht="12.75">
      <c r="A105" s="35">
        <v>17</v>
      </c>
      <c r="B105" s="37" t="s">
        <v>182</v>
      </c>
      <c r="C105" s="36" t="s">
        <v>27</v>
      </c>
      <c r="D105" s="93">
        <v>15000</v>
      </c>
      <c r="E105" s="93"/>
      <c r="F105" s="93">
        <f t="shared" si="17"/>
        <v>15000</v>
      </c>
      <c r="G105" s="98"/>
      <c r="H105" s="93"/>
      <c r="I105" s="93">
        <v>15000</v>
      </c>
    </row>
    <row r="106" spans="1:9" s="82" customFormat="1" ht="12.75">
      <c r="A106" s="35">
        <v>18</v>
      </c>
      <c r="B106" s="39" t="s">
        <v>172</v>
      </c>
      <c r="C106" s="36" t="s">
        <v>27</v>
      </c>
      <c r="D106" s="93">
        <v>100000</v>
      </c>
      <c r="E106" s="93"/>
      <c r="F106" s="93">
        <f t="shared" si="17"/>
        <v>100000</v>
      </c>
      <c r="G106" s="98"/>
      <c r="H106" s="93"/>
      <c r="I106" s="93">
        <v>100000</v>
      </c>
    </row>
    <row r="107" spans="1:9" s="82" customFormat="1" ht="12.75">
      <c r="A107" s="35">
        <v>19</v>
      </c>
      <c r="B107" s="39" t="s">
        <v>173</v>
      </c>
      <c r="C107" s="36" t="s">
        <v>27</v>
      </c>
      <c r="D107" s="93">
        <v>60000</v>
      </c>
      <c r="E107" s="93"/>
      <c r="F107" s="93">
        <f t="shared" si="17"/>
        <v>60000</v>
      </c>
      <c r="G107" s="98"/>
      <c r="H107" s="93"/>
      <c r="I107" s="93">
        <v>60000</v>
      </c>
    </row>
    <row r="108" spans="1:15" ht="25.5">
      <c r="A108" s="35">
        <v>20</v>
      </c>
      <c r="B108" s="34" t="s">
        <v>183</v>
      </c>
      <c r="C108" s="36" t="s">
        <v>27</v>
      </c>
      <c r="D108" s="93">
        <v>60000</v>
      </c>
      <c r="E108" s="93"/>
      <c r="F108" s="93">
        <f t="shared" si="17"/>
        <v>60000</v>
      </c>
      <c r="G108" s="98">
        <v>60000</v>
      </c>
      <c r="H108" s="93"/>
      <c r="I108" s="93"/>
      <c r="J108" s="82"/>
      <c r="L108" s="82"/>
      <c r="M108" s="82"/>
      <c r="N108" s="82"/>
      <c r="O108" s="82"/>
    </row>
    <row r="109" spans="1:15" ht="25.5">
      <c r="A109" s="35">
        <v>21</v>
      </c>
      <c r="B109" s="34" t="s">
        <v>184</v>
      </c>
      <c r="C109" s="36" t="s">
        <v>27</v>
      </c>
      <c r="D109" s="93">
        <v>40000</v>
      </c>
      <c r="E109" s="93"/>
      <c r="F109" s="93">
        <f t="shared" si="17"/>
        <v>40000</v>
      </c>
      <c r="G109" s="98">
        <v>40000</v>
      </c>
      <c r="H109" s="93"/>
      <c r="I109" s="93"/>
      <c r="J109" s="82"/>
      <c r="L109" s="82"/>
      <c r="M109" s="82"/>
      <c r="N109" s="82"/>
      <c r="O109" s="82"/>
    </row>
    <row r="110" spans="1:15" ht="25.5">
      <c r="A110" s="35">
        <v>22</v>
      </c>
      <c r="B110" s="34" t="s">
        <v>185</v>
      </c>
      <c r="C110" s="36" t="s">
        <v>27</v>
      </c>
      <c r="D110" s="93">
        <v>35000</v>
      </c>
      <c r="E110" s="93"/>
      <c r="F110" s="93">
        <f t="shared" si="17"/>
        <v>35000</v>
      </c>
      <c r="G110" s="98">
        <v>35000</v>
      </c>
      <c r="H110" s="93"/>
      <c r="I110" s="93"/>
      <c r="J110" s="82"/>
      <c r="L110" s="82"/>
      <c r="M110" s="82"/>
      <c r="N110" s="82"/>
      <c r="O110" s="82"/>
    </row>
    <row r="111" spans="1:15" ht="12.75">
      <c r="A111" s="35">
        <v>23</v>
      </c>
      <c r="B111" s="103" t="s">
        <v>186</v>
      </c>
      <c r="C111" s="36" t="s">
        <v>27</v>
      </c>
      <c r="D111" s="93">
        <v>30000</v>
      </c>
      <c r="E111" s="93"/>
      <c r="F111" s="93">
        <f t="shared" si="17"/>
        <v>30000</v>
      </c>
      <c r="G111" s="98">
        <v>30000</v>
      </c>
      <c r="H111" s="93"/>
      <c r="I111" s="93"/>
      <c r="J111" s="82"/>
      <c r="L111" s="82"/>
      <c r="M111" s="82"/>
      <c r="N111" s="82"/>
      <c r="O111" s="82"/>
    </row>
    <row r="112" spans="1:15" ht="12.75">
      <c r="A112" s="35">
        <v>24</v>
      </c>
      <c r="B112" s="34" t="s">
        <v>175</v>
      </c>
      <c r="C112" s="36" t="s">
        <v>27</v>
      </c>
      <c r="D112" s="93">
        <v>40000</v>
      </c>
      <c r="E112" s="93"/>
      <c r="F112" s="93">
        <f t="shared" si="17"/>
        <v>40000</v>
      </c>
      <c r="G112" s="98">
        <v>40000</v>
      </c>
      <c r="H112" s="93"/>
      <c r="I112" s="93"/>
      <c r="J112" s="82"/>
      <c r="L112" s="82"/>
      <c r="M112" s="82"/>
      <c r="N112" s="82"/>
      <c r="O112" s="82"/>
    </row>
    <row r="113" spans="1:15" ht="12.75">
      <c r="A113" s="35">
        <v>25</v>
      </c>
      <c r="B113" s="34" t="s">
        <v>174</v>
      </c>
      <c r="C113" s="36" t="s">
        <v>27</v>
      </c>
      <c r="D113" s="93">
        <v>15000</v>
      </c>
      <c r="E113" s="93"/>
      <c r="F113" s="93">
        <f t="shared" si="17"/>
        <v>15000</v>
      </c>
      <c r="G113" s="98">
        <v>15000</v>
      </c>
      <c r="H113" s="93"/>
      <c r="I113" s="93"/>
      <c r="J113" s="82"/>
      <c r="L113" s="82"/>
      <c r="M113" s="82"/>
      <c r="N113" s="82"/>
      <c r="O113" s="82"/>
    </row>
    <row r="114" spans="1:15" ht="25.5">
      <c r="A114" s="35">
        <v>26</v>
      </c>
      <c r="B114" s="34" t="s">
        <v>133</v>
      </c>
      <c r="C114" s="36" t="s">
        <v>27</v>
      </c>
      <c r="D114" s="93">
        <v>10000</v>
      </c>
      <c r="E114" s="93"/>
      <c r="F114" s="93">
        <f t="shared" si="17"/>
        <v>10000</v>
      </c>
      <c r="G114" s="98">
        <v>10000</v>
      </c>
      <c r="H114" s="93"/>
      <c r="I114" s="93"/>
      <c r="J114" s="82"/>
      <c r="N114" s="82"/>
      <c r="O114" s="82"/>
    </row>
    <row r="115" spans="1:15" ht="12.75">
      <c r="A115" s="35">
        <v>27</v>
      </c>
      <c r="B115" s="34" t="s">
        <v>134</v>
      </c>
      <c r="C115" s="36" t="s">
        <v>27</v>
      </c>
      <c r="D115" s="93">
        <v>157000</v>
      </c>
      <c r="E115" s="93"/>
      <c r="F115" s="93">
        <f t="shared" si="17"/>
        <v>157000</v>
      </c>
      <c r="G115" s="98"/>
      <c r="H115" s="93"/>
      <c r="I115" s="93">
        <v>157000</v>
      </c>
      <c r="J115" s="82"/>
      <c r="N115" s="82"/>
      <c r="O115" s="82"/>
    </row>
    <row r="116" spans="1:15" ht="12.75">
      <c r="A116" s="35">
        <v>28</v>
      </c>
      <c r="B116" s="34" t="s">
        <v>137</v>
      </c>
      <c r="C116" s="36" t="s">
        <v>27</v>
      </c>
      <c r="D116" s="93">
        <v>5000</v>
      </c>
      <c r="E116" s="93"/>
      <c r="F116" s="93">
        <f t="shared" si="17"/>
        <v>5000</v>
      </c>
      <c r="G116" s="98"/>
      <c r="H116" s="93"/>
      <c r="I116" s="93">
        <v>5000</v>
      </c>
      <c r="J116" s="82"/>
      <c r="N116" s="82"/>
      <c r="O116" s="82"/>
    </row>
    <row r="117" spans="1:15" ht="12.75">
      <c r="A117" s="35">
        <v>29</v>
      </c>
      <c r="B117" s="34" t="s">
        <v>138</v>
      </c>
      <c r="C117" s="36" t="s">
        <v>27</v>
      </c>
      <c r="D117" s="93">
        <v>15500</v>
      </c>
      <c r="E117" s="93"/>
      <c r="F117" s="93">
        <f t="shared" si="17"/>
        <v>15500</v>
      </c>
      <c r="G117" s="98"/>
      <c r="H117" s="93"/>
      <c r="I117" s="93">
        <v>15500</v>
      </c>
      <c r="J117" s="82"/>
      <c r="N117" s="82"/>
      <c r="O117" s="82"/>
    </row>
    <row r="118" spans="1:15" ht="12.75">
      <c r="A118" s="35">
        <v>30</v>
      </c>
      <c r="B118" s="34" t="s">
        <v>139</v>
      </c>
      <c r="C118" s="36" t="s">
        <v>27</v>
      </c>
      <c r="D118" s="93">
        <v>5000</v>
      </c>
      <c r="E118" s="93"/>
      <c r="F118" s="93">
        <f t="shared" si="17"/>
        <v>5000</v>
      </c>
      <c r="G118" s="98"/>
      <c r="H118" s="93"/>
      <c r="I118" s="93">
        <v>5000</v>
      </c>
      <c r="J118" s="82"/>
      <c r="N118" s="82"/>
      <c r="O118" s="82"/>
    </row>
    <row r="119" spans="1:15" ht="25.5">
      <c r="A119" s="35">
        <v>31</v>
      </c>
      <c r="B119" s="34" t="s">
        <v>136</v>
      </c>
      <c r="C119" s="36" t="s">
        <v>27</v>
      </c>
      <c r="D119" s="93">
        <v>30000</v>
      </c>
      <c r="E119" s="93"/>
      <c r="F119" s="93">
        <f t="shared" si="17"/>
        <v>30000</v>
      </c>
      <c r="G119" s="98">
        <v>30000</v>
      </c>
      <c r="H119" s="93"/>
      <c r="I119" s="93"/>
      <c r="J119" s="82"/>
      <c r="N119" s="82"/>
      <c r="O119" s="82"/>
    </row>
    <row r="120" spans="1:15" ht="25.5" customHeight="1">
      <c r="A120" s="11"/>
      <c r="B120" s="12" t="s">
        <v>29</v>
      </c>
      <c r="C120" s="13"/>
      <c r="D120" s="15">
        <f aca="true" t="shared" si="18" ref="D120:I120">D121+D148</f>
        <v>955000</v>
      </c>
      <c r="E120" s="15">
        <f t="shared" si="18"/>
        <v>0</v>
      </c>
      <c r="F120" s="15">
        <f t="shared" si="18"/>
        <v>955000</v>
      </c>
      <c r="G120" s="15">
        <f t="shared" si="18"/>
        <v>955000</v>
      </c>
      <c r="H120" s="15">
        <f t="shared" si="18"/>
        <v>0</v>
      </c>
      <c r="I120" s="15">
        <f t="shared" si="18"/>
        <v>0</v>
      </c>
      <c r="J120" s="82"/>
      <c r="N120" s="82"/>
      <c r="O120" s="82"/>
    </row>
    <row r="121" spans="1:15" ht="12.75">
      <c r="A121" s="16">
        <v>67</v>
      </c>
      <c r="B121" s="17" t="s">
        <v>30</v>
      </c>
      <c r="C121" s="102">
        <v>67</v>
      </c>
      <c r="D121" s="18">
        <f aca="true" t="shared" si="19" ref="D121:I121">D122+D124+D127+D130+D134+D137+D140+D142+D145</f>
        <v>711000</v>
      </c>
      <c r="E121" s="18">
        <f t="shared" si="19"/>
        <v>0</v>
      </c>
      <c r="F121" s="18">
        <f t="shared" si="19"/>
        <v>711000</v>
      </c>
      <c r="G121" s="18">
        <f t="shared" si="19"/>
        <v>711000</v>
      </c>
      <c r="H121" s="18">
        <f t="shared" si="19"/>
        <v>0</v>
      </c>
      <c r="I121" s="18">
        <f t="shared" si="19"/>
        <v>0</v>
      </c>
      <c r="J121" s="82"/>
      <c r="N121" s="82"/>
      <c r="O121" s="82"/>
    </row>
    <row r="122" spans="1:13" s="82" customFormat="1" ht="12.75">
      <c r="A122" s="104"/>
      <c r="B122" s="3" t="s">
        <v>49</v>
      </c>
      <c r="C122" s="7"/>
      <c r="D122" s="99">
        <f aca="true" t="shared" si="20" ref="D122:I122">SUM(D123:D123)</f>
        <v>90000</v>
      </c>
      <c r="E122" s="99">
        <f t="shared" si="20"/>
        <v>0</v>
      </c>
      <c r="F122" s="99">
        <f t="shared" si="20"/>
        <v>90000</v>
      </c>
      <c r="G122" s="99">
        <f t="shared" si="20"/>
        <v>90000</v>
      </c>
      <c r="H122" s="99">
        <f t="shared" si="20"/>
        <v>0</v>
      </c>
      <c r="I122" s="99">
        <f t="shared" si="20"/>
        <v>0</v>
      </c>
      <c r="L122" s="51"/>
      <c r="M122" s="51"/>
    </row>
    <row r="123" spans="1:13" s="82" customFormat="1" ht="12.75">
      <c r="A123" s="71">
        <v>1</v>
      </c>
      <c r="B123" s="6" t="s">
        <v>132</v>
      </c>
      <c r="C123" s="8" t="s">
        <v>31</v>
      </c>
      <c r="D123" s="93">
        <v>90000</v>
      </c>
      <c r="E123" s="93"/>
      <c r="F123" s="93">
        <f>E123+D123</f>
        <v>90000</v>
      </c>
      <c r="G123" s="93">
        <v>90000</v>
      </c>
      <c r="H123" s="93"/>
      <c r="I123" s="93"/>
      <c r="L123" s="51"/>
      <c r="M123" s="51"/>
    </row>
    <row r="124" spans="1:13" s="82" customFormat="1" ht="12.75">
      <c r="A124" s="104"/>
      <c r="B124" s="3" t="s">
        <v>57</v>
      </c>
      <c r="C124" s="10"/>
      <c r="D124" s="99">
        <f aca="true" t="shared" si="21" ref="D124:I124">SUM(D125:D126)</f>
        <v>27000</v>
      </c>
      <c r="E124" s="99">
        <f t="shared" si="21"/>
        <v>0</v>
      </c>
      <c r="F124" s="99">
        <f t="shared" si="21"/>
        <v>27000</v>
      </c>
      <c r="G124" s="99">
        <f t="shared" si="21"/>
        <v>27000</v>
      </c>
      <c r="H124" s="99">
        <f t="shared" si="21"/>
        <v>0</v>
      </c>
      <c r="I124" s="99">
        <f t="shared" si="21"/>
        <v>0</v>
      </c>
      <c r="L124" s="51"/>
      <c r="M124" s="51"/>
    </row>
    <row r="125" spans="1:13" s="82" customFormat="1" ht="25.5">
      <c r="A125" s="71">
        <v>2</v>
      </c>
      <c r="B125" s="1" t="s">
        <v>209</v>
      </c>
      <c r="C125" s="8" t="s">
        <v>10</v>
      </c>
      <c r="D125" s="93">
        <v>20000</v>
      </c>
      <c r="E125" s="93"/>
      <c r="F125" s="93">
        <f>E125+D125</f>
        <v>20000</v>
      </c>
      <c r="G125" s="93">
        <v>20000</v>
      </c>
      <c r="H125" s="93"/>
      <c r="I125" s="93"/>
      <c r="L125" s="51"/>
      <c r="M125" s="51"/>
    </row>
    <row r="126" spans="1:13" s="82" customFormat="1" ht="12.75">
      <c r="A126" s="71">
        <v>3</v>
      </c>
      <c r="B126" s="2" t="s">
        <v>43</v>
      </c>
      <c r="C126" s="8" t="s">
        <v>10</v>
      </c>
      <c r="D126" s="93">
        <v>7000</v>
      </c>
      <c r="E126" s="93"/>
      <c r="F126" s="93">
        <f>E126+D126</f>
        <v>7000</v>
      </c>
      <c r="G126" s="93">
        <v>7000</v>
      </c>
      <c r="H126" s="93"/>
      <c r="I126" s="93"/>
      <c r="L126" s="51"/>
      <c r="M126" s="51"/>
    </row>
    <row r="127" spans="1:13" s="82" customFormat="1" ht="12.75">
      <c r="A127" s="104"/>
      <c r="B127" s="3" t="s">
        <v>56</v>
      </c>
      <c r="C127" s="10"/>
      <c r="D127" s="99">
        <f aca="true" t="shared" si="22" ref="D127:I127">SUM(D128:D129)</f>
        <v>87000</v>
      </c>
      <c r="E127" s="99">
        <f t="shared" si="22"/>
        <v>0</v>
      </c>
      <c r="F127" s="99">
        <f t="shared" si="22"/>
        <v>87000</v>
      </c>
      <c r="G127" s="99">
        <f t="shared" si="22"/>
        <v>87000</v>
      </c>
      <c r="H127" s="99">
        <f t="shared" si="22"/>
        <v>0</v>
      </c>
      <c r="I127" s="99">
        <f t="shared" si="22"/>
        <v>0</v>
      </c>
      <c r="L127" s="51"/>
      <c r="M127" s="51"/>
    </row>
    <row r="128" spans="1:9" s="82" customFormat="1" ht="25.5">
      <c r="A128" s="71">
        <v>4</v>
      </c>
      <c r="B128" s="1" t="s">
        <v>187</v>
      </c>
      <c r="C128" s="8" t="s">
        <v>10</v>
      </c>
      <c r="D128" s="93">
        <v>3000</v>
      </c>
      <c r="E128" s="93"/>
      <c r="F128" s="93">
        <f aca="true" t="shared" si="23" ref="F128:F149">E128+D128</f>
        <v>3000</v>
      </c>
      <c r="G128" s="93">
        <v>3000</v>
      </c>
      <c r="H128" s="93"/>
      <c r="I128" s="93"/>
    </row>
    <row r="129" spans="1:9" s="82" customFormat="1" ht="25.5">
      <c r="A129" s="71">
        <v>5</v>
      </c>
      <c r="B129" s="1" t="s">
        <v>44</v>
      </c>
      <c r="C129" s="8" t="s">
        <v>10</v>
      </c>
      <c r="D129" s="93">
        <v>84000</v>
      </c>
      <c r="E129" s="93"/>
      <c r="F129" s="93">
        <f t="shared" si="23"/>
        <v>84000</v>
      </c>
      <c r="G129" s="93">
        <v>84000</v>
      </c>
      <c r="H129" s="93"/>
      <c r="I129" s="93"/>
    </row>
    <row r="130" spans="1:9" s="82" customFormat="1" ht="25.5">
      <c r="A130" s="104"/>
      <c r="B130" s="3" t="s">
        <v>55</v>
      </c>
      <c r="C130" s="7"/>
      <c r="D130" s="99">
        <f aca="true" t="shared" si="24" ref="D130:I130">SUM(D131:D133)</f>
        <v>36000</v>
      </c>
      <c r="E130" s="99">
        <f t="shared" si="24"/>
        <v>0</v>
      </c>
      <c r="F130" s="99">
        <f t="shared" si="24"/>
        <v>36000</v>
      </c>
      <c r="G130" s="99">
        <f t="shared" si="24"/>
        <v>36000</v>
      </c>
      <c r="H130" s="99">
        <f t="shared" si="24"/>
        <v>0</v>
      </c>
      <c r="I130" s="99">
        <f t="shared" si="24"/>
        <v>0</v>
      </c>
    </row>
    <row r="131" spans="1:9" s="82" customFormat="1" ht="12.75">
      <c r="A131" s="71">
        <v>6</v>
      </c>
      <c r="B131" s="1" t="s">
        <v>144</v>
      </c>
      <c r="C131" s="8" t="s">
        <v>10</v>
      </c>
      <c r="D131" s="93">
        <v>20000</v>
      </c>
      <c r="E131" s="93"/>
      <c r="F131" s="93">
        <f t="shared" si="23"/>
        <v>20000</v>
      </c>
      <c r="G131" s="93">
        <v>20000</v>
      </c>
      <c r="H131" s="93"/>
      <c r="I131" s="93"/>
    </row>
    <row r="132" spans="1:9" s="82" customFormat="1" ht="12.75">
      <c r="A132" s="71">
        <v>7</v>
      </c>
      <c r="B132" s="1" t="s">
        <v>188</v>
      </c>
      <c r="C132" s="8" t="s">
        <v>10</v>
      </c>
      <c r="D132" s="93">
        <v>10000</v>
      </c>
      <c r="E132" s="93"/>
      <c r="F132" s="93">
        <f t="shared" si="23"/>
        <v>10000</v>
      </c>
      <c r="G132" s="93">
        <v>10000</v>
      </c>
      <c r="H132" s="93"/>
      <c r="I132" s="93"/>
    </row>
    <row r="133" spans="1:9" s="82" customFormat="1" ht="12.75">
      <c r="A133" s="71">
        <v>8</v>
      </c>
      <c r="B133" s="1" t="s">
        <v>45</v>
      </c>
      <c r="C133" s="8" t="s">
        <v>10</v>
      </c>
      <c r="D133" s="93">
        <v>6000</v>
      </c>
      <c r="E133" s="93"/>
      <c r="F133" s="93">
        <f t="shared" si="23"/>
        <v>6000</v>
      </c>
      <c r="G133" s="93">
        <v>6000</v>
      </c>
      <c r="H133" s="93"/>
      <c r="I133" s="93"/>
    </row>
    <row r="134" spans="1:9" s="82" customFormat="1" ht="12.75">
      <c r="A134" s="104"/>
      <c r="B134" s="3" t="s">
        <v>54</v>
      </c>
      <c r="C134" s="7"/>
      <c r="D134" s="99">
        <f aca="true" t="shared" si="25" ref="D134:I134">SUM(D135:D136)</f>
        <v>7000</v>
      </c>
      <c r="E134" s="99">
        <f t="shared" si="25"/>
        <v>0</v>
      </c>
      <c r="F134" s="99">
        <f t="shared" si="25"/>
        <v>7000</v>
      </c>
      <c r="G134" s="99">
        <f t="shared" si="25"/>
        <v>7000</v>
      </c>
      <c r="H134" s="99">
        <f t="shared" si="25"/>
        <v>0</v>
      </c>
      <c r="I134" s="99">
        <f t="shared" si="25"/>
        <v>0</v>
      </c>
    </row>
    <row r="135" spans="1:9" s="82" customFormat="1" ht="25.5">
      <c r="A135" s="71">
        <v>9</v>
      </c>
      <c r="B135" s="9" t="s">
        <v>189</v>
      </c>
      <c r="C135" s="8" t="s">
        <v>10</v>
      </c>
      <c r="D135" s="93">
        <v>4000</v>
      </c>
      <c r="E135" s="93"/>
      <c r="F135" s="93">
        <f t="shared" si="23"/>
        <v>4000</v>
      </c>
      <c r="G135" s="93">
        <v>4000</v>
      </c>
      <c r="H135" s="93"/>
      <c r="I135" s="93"/>
    </row>
    <row r="136" spans="1:9" s="82" customFormat="1" ht="12.75">
      <c r="A136" s="71">
        <v>10</v>
      </c>
      <c r="B136" s="1" t="s">
        <v>190</v>
      </c>
      <c r="C136" s="8" t="s">
        <v>10</v>
      </c>
      <c r="D136" s="93">
        <v>3000</v>
      </c>
      <c r="E136" s="93"/>
      <c r="F136" s="93">
        <f t="shared" si="23"/>
        <v>3000</v>
      </c>
      <c r="G136" s="93">
        <v>3000</v>
      </c>
      <c r="H136" s="93"/>
      <c r="I136" s="93"/>
    </row>
    <row r="137" spans="1:9" s="82" customFormat="1" ht="12.75">
      <c r="A137" s="104"/>
      <c r="B137" s="3" t="s">
        <v>53</v>
      </c>
      <c r="C137" s="7"/>
      <c r="D137" s="99">
        <f aca="true" t="shared" si="26" ref="D137:I137">SUM(D138:D139)</f>
        <v>68000</v>
      </c>
      <c r="E137" s="99">
        <f t="shared" si="26"/>
        <v>0</v>
      </c>
      <c r="F137" s="99">
        <f t="shared" si="26"/>
        <v>68000</v>
      </c>
      <c r="G137" s="99">
        <f t="shared" si="26"/>
        <v>68000</v>
      </c>
      <c r="H137" s="99">
        <f t="shared" si="26"/>
        <v>0</v>
      </c>
      <c r="I137" s="99">
        <f t="shared" si="26"/>
        <v>0</v>
      </c>
    </row>
    <row r="138" spans="1:9" s="82" customFormat="1" ht="12.75">
      <c r="A138" s="71">
        <v>11</v>
      </c>
      <c r="B138" s="4" t="s">
        <v>191</v>
      </c>
      <c r="C138" s="8" t="s">
        <v>10</v>
      </c>
      <c r="D138" s="93">
        <v>3000</v>
      </c>
      <c r="E138" s="93"/>
      <c r="F138" s="93">
        <f t="shared" si="23"/>
        <v>3000</v>
      </c>
      <c r="G138" s="93">
        <v>3000</v>
      </c>
      <c r="H138" s="93"/>
      <c r="I138" s="93"/>
    </row>
    <row r="139" spans="1:9" s="82" customFormat="1" ht="12.75">
      <c r="A139" s="71">
        <v>12</v>
      </c>
      <c r="B139" s="1" t="s">
        <v>144</v>
      </c>
      <c r="C139" s="8" t="s">
        <v>10</v>
      </c>
      <c r="D139" s="93">
        <v>65000</v>
      </c>
      <c r="E139" s="93"/>
      <c r="F139" s="93">
        <f t="shared" si="23"/>
        <v>65000</v>
      </c>
      <c r="G139" s="93">
        <v>65000</v>
      </c>
      <c r="H139" s="93"/>
      <c r="I139" s="93"/>
    </row>
    <row r="140" spans="1:9" s="82" customFormat="1" ht="25.5">
      <c r="A140" s="104"/>
      <c r="B140" s="3" t="s">
        <v>146</v>
      </c>
      <c r="C140" s="7"/>
      <c r="D140" s="99">
        <f aca="true" t="shared" si="27" ref="D140:I140">SUM(D141:D141)</f>
        <v>6000</v>
      </c>
      <c r="E140" s="99">
        <f t="shared" si="27"/>
        <v>0</v>
      </c>
      <c r="F140" s="99">
        <f t="shared" si="27"/>
        <v>6000</v>
      </c>
      <c r="G140" s="99">
        <f t="shared" si="27"/>
        <v>6000</v>
      </c>
      <c r="H140" s="99">
        <f t="shared" si="27"/>
        <v>0</v>
      </c>
      <c r="I140" s="99">
        <f t="shared" si="27"/>
        <v>0</v>
      </c>
    </row>
    <row r="141" spans="1:9" s="82" customFormat="1" ht="12.75">
      <c r="A141" s="71">
        <v>13</v>
      </c>
      <c r="B141" s="1" t="s">
        <v>46</v>
      </c>
      <c r="C141" s="8" t="s">
        <v>10</v>
      </c>
      <c r="D141" s="93">
        <v>6000</v>
      </c>
      <c r="E141" s="93"/>
      <c r="F141" s="93">
        <f t="shared" si="23"/>
        <v>6000</v>
      </c>
      <c r="G141" s="93">
        <v>6000</v>
      </c>
      <c r="H141" s="93"/>
      <c r="I141" s="93"/>
    </row>
    <row r="142" spans="1:9" s="82" customFormat="1" ht="12.75">
      <c r="A142" s="105"/>
      <c r="B142" s="7" t="s">
        <v>52</v>
      </c>
      <c r="C142" s="7"/>
      <c r="D142" s="99">
        <f aca="true" t="shared" si="28" ref="D142:I142">SUM(D143:D144)</f>
        <v>220000</v>
      </c>
      <c r="E142" s="99">
        <f t="shared" si="28"/>
        <v>0</v>
      </c>
      <c r="F142" s="99">
        <f t="shared" si="28"/>
        <v>220000</v>
      </c>
      <c r="G142" s="99">
        <f t="shared" si="28"/>
        <v>220000</v>
      </c>
      <c r="H142" s="99">
        <f t="shared" si="28"/>
        <v>0</v>
      </c>
      <c r="I142" s="99">
        <f t="shared" si="28"/>
        <v>0</v>
      </c>
    </row>
    <row r="143" spans="1:9" s="82" customFormat="1" ht="12.75">
      <c r="A143" s="35">
        <v>14</v>
      </c>
      <c r="B143" s="6" t="s">
        <v>47</v>
      </c>
      <c r="C143" s="8" t="s">
        <v>10</v>
      </c>
      <c r="D143" s="93">
        <v>110000</v>
      </c>
      <c r="E143" s="93"/>
      <c r="F143" s="93">
        <f t="shared" si="23"/>
        <v>110000</v>
      </c>
      <c r="G143" s="93">
        <v>110000</v>
      </c>
      <c r="H143" s="93"/>
      <c r="I143" s="93"/>
    </row>
    <row r="144" spans="1:9" s="82" customFormat="1" ht="12.75">
      <c r="A144" s="35">
        <v>15</v>
      </c>
      <c r="B144" s="108" t="s">
        <v>210</v>
      </c>
      <c r="C144" s="8" t="s">
        <v>10</v>
      </c>
      <c r="D144" s="93">
        <v>110000</v>
      </c>
      <c r="E144" s="93"/>
      <c r="F144" s="93">
        <f t="shared" si="23"/>
        <v>110000</v>
      </c>
      <c r="G144" s="93">
        <v>110000</v>
      </c>
      <c r="H144" s="93"/>
      <c r="I144" s="93"/>
    </row>
    <row r="145" spans="1:9" s="82" customFormat="1" ht="12.75">
      <c r="A145" s="105"/>
      <c r="B145" s="7" t="s">
        <v>50</v>
      </c>
      <c r="C145" s="7"/>
      <c r="D145" s="99">
        <f aca="true" t="shared" si="29" ref="D145:I145">SUM(D146:D147)</f>
        <v>170000</v>
      </c>
      <c r="E145" s="99">
        <f t="shared" si="29"/>
        <v>0</v>
      </c>
      <c r="F145" s="99">
        <f t="shared" si="29"/>
        <v>170000</v>
      </c>
      <c r="G145" s="99">
        <f t="shared" si="29"/>
        <v>170000</v>
      </c>
      <c r="H145" s="99">
        <f t="shared" si="29"/>
        <v>0</v>
      </c>
      <c r="I145" s="99">
        <f t="shared" si="29"/>
        <v>0</v>
      </c>
    </row>
    <row r="146" spans="1:9" s="82" customFormat="1" ht="12.75">
      <c r="A146" s="35">
        <v>16</v>
      </c>
      <c r="B146" s="6" t="s">
        <v>211</v>
      </c>
      <c r="C146" s="8" t="s">
        <v>48</v>
      </c>
      <c r="D146" s="93">
        <v>120000</v>
      </c>
      <c r="E146" s="93"/>
      <c r="F146" s="93">
        <f t="shared" si="23"/>
        <v>120000</v>
      </c>
      <c r="G146" s="93">
        <v>120000</v>
      </c>
      <c r="H146" s="93"/>
      <c r="I146" s="93"/>
    </row>
    <row r="147" spans="1:9" s="82" customFormat="1" ht="12.75">
      <c r="A147" s="35">
        <v>17</v>
      </c>
      <c r="B147" s="6" t="s">
        <v>51</v>
      </c>
      <c r="C147" s="8" t="s">
        <v>10</v>
      </c>
      <c r="D147" s="93">
        <v>50000</v>
      </c>
      <c r="E147" s="93"/>
      <c r="F147" s="93">
        <f t="shared" si="23"/>
        <v>50000</v>
      </c>
      <c r="G147" s="93">
        <v>50000</v>
      </c>
      <c r="H147" s="93"/>
      <c r="I147" s="93"/>
    </row>
    <row r="148" spans="1:9" s="82" customFormat="1" ht="12.75">
      <c r="A148" s="19"/>
      <c r="B148" s="20" t="s">
        <v>32</v>
      </c>
      <c r="C148" s="23" t="s">
        <v>198</v>
      </c>
      <c r="D148" s="25">
        <f aca="true" t="shared" si="30" ref="D148:I148">SUM(D149:D149)</f>
        <v>244000</v>
      </c>
      <c r="E148" s="25">
        <f t="shared" si="30"/>
        <v>0</v>
      </c>
      <c r="F148" s="25">
        <f t="shared" si="30"/>
        <v>244000</v>
      </c>
      <c r="G148" s="25">
        <f t="shared" si="30"/>
        <v>244000</v>
      </c>
      <c r="H148" s="25">
        <f t="shared" si="30"/>
        <v>0</v>
      </c>
      <c r="I148" s="25">
        <f t="shared" si="30"/>
        <v>0</v>
      </c>
    </row>
    <row r="149" spans="1:9" s="82" customFormat="1" ht="12.75">
      <c r="A149" s="22" t="s">
        <v>20</v>
      </c>
      <c r="B149" s="5" t="s">
        <v>65</v>
      </c>
      <c r="C149" s="24" t="s">
        <v>10</v>
      </c>
      <c r="D149" s="93">
        <v>244000</v>
      </c>
      <c r="E149" s="93"/>
      <c r="F149" s="93">
        <f t="shared" si="23"/>
        <v>244000</v>
      </c>
      <c r="G149" s="93">
        <v>244000</v>
      </c>
      <c r="H149" s="93"/>
      <c r="I149" s="93"/>
    </row>
    <row r="150" spans="1:9" s="82" customFormat="1" ht="25.5">
      <c r="A150" s="26"/>
      <c r="B150" s="27" t="s">
        <v>33</v>
      </c>
      <c r="C150" s="28">
        <v>68</v>
      </c>
      <c r="D150" s="29">
        <f aca="true" t="shared" si="31" ref="D150:I150">D151+D153</f>
        <v>2079000</v>
      </c>
      <c r="E150" s="29">
        <f t="shared" si="31"/>
        <v>0</v>
      </c>
      <c r="F150" s="29">
        <f t="shared" si="31"/>
        <v>2079000</v>
      </c>
      <c r="G150" s="29">
        <f t="shared" si="31"/>
        <v>2079000</v>
      </c>
      <c r="H150" s="29">
        <f t="shared" si="31"/>
        <v>0</v>
      </c>
      <c r="I150" s="29">
        <f t="shared" si="31"/>
        <v>0</v>
      </c>
    </row>
    <row r="151" spans="1:9" s="82" customFormat="1" ht="12.75">
      <c r="A151" s="30"/>
      <c r="B151" s="31" t="s">
        <v>38</v>
      </c>
      <c r="C151" s="30"/>
      <c r="D151" s="100">
        <f aca="true" t="shared" si="32" ref="D151:I151">SUM(D152:D152)</f>
        <v>1284000</v>
      </c>
      <c r="E151" s="100">
        <f t="shared" si="32"/>
        <v>0</v>
      </c>
      <c r="F151" s="100">
        <f t="shared" si="32"/>
        <v>1284000</v>
      </c>
      <c r="G151" s="100">
        <f t="shared" si="32"/>
        <v>1284000</v>
      </c>
      <c r="H151" s="100">
        <f t="shared" si="32"/>
        <v>0</v>
      </c>
      <c r="I151" s="100">
        <f t="shared" si="32"/>
        <v>0</v>
      </c>
    </row>
    <row r="152" spans="1:9" s="82" customFormat="1" ht="12.75">
      <c r="A152" s="5">
        <v>1</v>
      </c>
      <c r="B152" s="5" t="s">
        <v>39</v>
      </c>
      <c r="C152" s="85" t="s">
        <v>36</v>
      </c>
      <c r="D152" s="93">
        <v>1284000</v>
      </c>
      <c r="E152" s="93"/>
      <c r="F152" s="93">
        <f>E152+D152</f>
        <v>1284000</v>
      </c>
      <c r="G152" s="93">
        <v>1284000</v>
      </c>
      <c r="H152" s="93"/>
      <c r="I152" s="93"/>
    </row>
    <row r="153" spans="1:9" s="82" customFormat="1" ht="12.75">
      <c r="A153" s="5"/>
      <c r="B153" s="7" t="s">
        <v>42</v>
      </c>
      <c r="C153" s="32"/>
      <c r="D153" s="100">
        <f aca="true" t="shared" si="33" ref="D153:I153">SUM(D154:D156)</f>
        <v>795000</v>
      </c>
      <c r="E153" s="100">
        <f t="shared" si="33"/>
        <v>0</v>
      </c>
      <c r="F153" s="100">
        <f t="shared" si="33"/>
        <v>795000</v>
      </c>
      <c r="G153" s="100">
        <f t="shared" si="33"/>
        <v>795000</v>
      </c>
      <c r="H153" s="100">
        <f t="shared" si="33"/>
        <v>0</v>
      </c>
      <c r="I153" s="100">
        <f t="shared" si="33"/>
        <v>0</v>
      </c>
    </row>
    <row r="154" spans="1:9" s="82" customFormat="1" ht="38.25">
      <c r="A154" s="5">
        <v>2</v>
      </c>
      <c r="B154" s="6" t="s">
        <v>40</v>
      </c>
      <c r="C154" s="85" t="s">
        <v>140</v>
      </c>
      <c r="D154" s="93">
        <v>607000</v>
      </c>
      <c r="E154" s="93"/>
      <c r="F154" s="93">
        <f>E154+D154</f>
        <v>607000</v>
      </c>
      <c r="G154" s="93">
        <v>607000</v>
      </c>
      <c r="H154" s="93"/>
      <c r="I154" s="93"/>
    </row>
    <row r="155" spans="1:9" s="82" customFormat="1" ht="25.5">
      <c r="A155" s="5">
        <v>3</v>
      </c>
      <c r="B155" s="6" t="s">
        <v>41</v>
      </c>
      <c r="C155" s="85" t="s">
        <v>140</v>
      </c>
      <c r="D155" s="93">
        <v>68000</v>
      </c>
      <c r="E155" s="93"/>
      <c r="F155" s="93">
        <f>E155+D155</f>
        <v>68000</v>
      </c>
      <c r="G155" s="93">
        <v>68000</v>
      </c>
      <c r="H155" s="93"/>
      <c r="I155" s="93"/>
    </row>
    <row r="156" spans="1:9" s="82" customFormat="1" ht="12.75">
      <c r="A156" s="5">
        <v>4</v>
      </c>
      <c r="B156" s="6" t="s">
        <v>213</v>
      </c>
      <c r="C156" s="85" t="s">
        <v>37</v>
      </c>
      <c r="D156" s="93">
        <v>120000</v>
      </c>
      <c r="E156" s="93"/>
      <c r="F156" s="93">
        <f>E156+D156</f>
        <v>120000</v>
      </c>
      <c r="G156" s="93">
        <v>120000</v>
      </c>
      <c r="H156" s="93"/>
      <c r="I156" s="93"/>
    </row>
    <row r="157" spans="1:9" s="82" customFormat="1" ht="12.75">
      <c r="A157" s="46" t="s">
        <v>34</v>
      </c>
      <c r="B157" s="29" t="s">
        <v>35</v>
      </c>
      <c r="C157" s="46">
        <v>84</v>
      </c>
      <c r="D157" s="29">
        <f aca="true" t="shared" si="34" ref="D157:I157">SUM(D158:D180)</f>
        <v>9264000</v>
      </c>
      <c r="E157" s="29">
        <f t="shared" si="34"/>
        <v>0</v>
      </c>
      <c r="F157" s="29">
        <f t="shared" si="34"/>
        <v>9264000</v>
      </c>
      <c r="G157" s="29">
        <f t="shared" si="34"/>
        <v>9019000</v>
      </c>
      <c r="H157" s="29">
        <f t="shared" si="34"/>
        <v>0</v>
      </c>
      <c r="I157" s="29">
        <f t="shared" si="34"/>
        <v>245000</v>
      </c>
    </row>
    <row r="158" spans="1:9" s="82" customFormat="1" ht="16.5" customHeight="1">
      <c r="A158" s="44">
        <v>1</v>
      </c>
      <c r="B158" s="42" t="s">
        <v>82</v>
      </c>
      <c r="C158" s="47" t="s">
        <v>17</v>
      </c>
      <c r="D158" s="93">
        <v>2975000</v>
      </c>
      <c r="E158" s="93"/>
      <c r="F158" s="93">
        <f aca="true" t="shared" si="35" ref="F158:F180">E158+D158</f>
        <v>2975000</v>
      </c>
      <c r="G158" s="93">
        <v>2975000</v>
      </c>
      <c r="H158" s="93"/>
      <c r="I158" s="93"/>
    </row>
    <row r="159" spans="1:9" s="82" customFormat="1" ht="26.25" customHeight="1">
      <c r="A159" s="44">
        <v>2</v>
      </c>
      <c r="B159" s="42" t="s">
        <v>81</v>
      </c>
      <c r="C159" s="47" t="s">
        <v>17</v>
      </c>
      <c r="D159" s="93">
        <v>39000</v>
      </c>
      <c r="E159" s="93"/>
      <c r="F159" s="93">
        <f t="shared" si="35"/>
        <v>39000</v>
      </c>
      <c r="G159" s="93">
        <v>39000</v>
      </c>
      <c r="H159" s="93"/>
      <c r="I159" s="93"/>
    </row>
    <row r="160" spans="1:9" s="82" customFormat="1" ht="38.25">
      <c r="A160" s="44">
        <v>3</v>
      </c>
      <c r="B160" s="42" t="s">
        <v>80</v>
      </c>
      <c r="C160" s="47" t="s">
        <v>17</v>
      </c>
      <c r="D160" s="93">
        <v>650000</v>
      </c>
      <c r="E160" s="93"/>
      <c r="F160" s="93">
        <f t="shared" si="35"/>
        <v>650000</v>
      </c>
      <c r="G160" s="93">
        <v>650000</v>
      </c>
      <c r="H160" s="93"/>
      <c r="I160" s="93"/>
    </row>
    <row r="161" spans="1:9" s="82" customFormat="1" ht="12.75">
      <c r="A161" s="44">
        <v>4</v>
      </c>
      <c r="B161" s="43" t="s">
        <v>79</v>
      </c>
      <c r="C161" s="47" t="s">
        <v>17</v>
      </c>
      <c r="D161" s="93">
        <v>98000</v>
      </c>
      <c r="E161" s="93"/>
      <c r="F161" s="93">
        <f t="shared" si="35"/>
        <v>98000</v>
      </c>
      <c r="G161" s="93">
        <v>98000</v>
      </c>
      <c r="H161" s="93"/>
      <c r="I161" s="93"/>
    </row>
    <row r="162" spans="1:9" s="82" customFormat="1" ht="25.5">
      <c r="A162" s="44">
        <v>5</v>
      </c>
      <c r="B162" s="44" t="s">
        <v>192</v>
      </c>
      <c r="C162" s="47" t="s">
        <v>17</v>
      </c>
      <c r="D162" s="93">
        <v>35000</v>
      </c>
      <c r="E162" s="93"/>
      <c r="F162" s="93">
        <f t="shared" si="35"/>
        <v>35000</v>
      </c>
      <c r="G162" s="93">
        <v>35000</v>
      </c>
      <c r="H162" s="93"/>
      <c r="I162" s="93"/>
    </row>
    <row r="163" spans="1:9" s="82" customFormat="1" ht="25.5">
      <c r="A163" s="44">
        <v>6</v>
      </c>
      <c r="B163" s="44" t="s">
        <v>193</v>
      </c>
      <c r="C163" s="47" t="s">
        <v>17</v>
      </c>
      <c r="D163" s="93">
        <v>135000</v>
      </c>
      <c r="E163" s="93"/>
      <c r="F163" s="93">
        <f t="shared" si="35"/>
        <v>135000</v>
      </c>
      <c r="G163" s="93">
        <v>135000</v>
      </c>
      <c r="H163" s="93"/>
      <c r="I163" s="93"/>
    </row>
    <row r="164" spans="1:9" s="82" customFormat="1" ht="12.75">
      <c r="A164" s="44">
        <v>7</v>
      </c>
      <c r="B164" s="44" t="s">
        <v>194</v>
      </c>
      <c r="C164" s="47" t="s">
        <v>17</v>
      </c>
      <c r="D164" s="93">
        <v>2700000</v>
      </c>
      <c r="E164" s="93"/>
      <c r="F164" s="93">
        <f t="shared" si="35"/>
        <v>2700000</v>
      </c>
      <c r="G164" s="93">
        <v>2700000</v>
      </c>
      <c r="H164" s="93"/>
      <c r="I164" s="93"/>
    </row>
    <row r="165" spans="1:9" s="82" customFormat="1" ht="12.75">
      <c r="A165" s="44">
        <v>8</v>
      </c>
      <c r="B165" s="44" t="s">
        <v>195</v>
      </c>
      <c r="C165" s="47" t="s">
        <v>17</v>
      </c>
      <c r="D165" s="93">
        <v>410000</v>
      </c>
      <c r="E165" s="93"/>
      <c r="F165" s="93">
        <f t="shared" si="35"/>
        <v>410000</v>
      </c>
      <c r="G165" s="93">
        <v>410000</v>
      </c>
      <c r="H165" s="93"/>
      <c r="I165" s="93"/>
    </row>
    <row r="166" spans="1:9" s="82" customFormat="1" ht="12.75">
      <c r="A166" s="44">
        <v>9</v>
      </c>
      <c r="B166" s="45" t="s">
        <v>78</v>
      </c>
      <c r="C166" s="47" t="s">
        <v>17</v>
      </c>
      <c r="D166" s="93">
        <v>274000</v>
      </c>
      <c r="E166" s="93"/>
      <c r="F166" s="93">
        <f t="shared" si="35"/>
        <v>274000</v>
      </c>
      <c r="G166" s="93">
        <v>274000</v>
      </c>
      <c r="H166" s="93"/>
      <c r="I166" s="93"/>
    </row>
    <row r="167" spans="1:9" s="82" customFormat="1" ht="12.75">
      <c r="A167" s="44">
        <v>10</v>
      </c>
      <c r="B167" s="6" t="s">
        <v>77</v>
      </c>
      <c r="C167" s="47" t="s">
        <v>17</v>
      </c>
      <c r="D167" s="93">
        <v>100000</v>
      </c>
      <c r="E167" s="93"/>
      <c r="F167" s="93">
        <f t="shared" si="35"/>
        <v>100000</v>
      </c>
      <c r="G167" s="93">
        <v>100000</v>
      </c>
      <c r="H167" s="93"/>
      <c r="I167" s="93"/>
    </row>
    <row r="168" spans="1:9" s="82" customFormat="1" ht="12.75">
      <c r="A168" s="44">
        <v>11</v>
      </c>
      <c r="B168" s="42" t="s">
        <v>83</v>
      </c>
      <c r="C168" s="47" t="s">
        <v>15</v>
      </c>
      <c r="D168" s="93">
        <v>115000</v>
      </c>
      <c r="E168" s="93"/>
      <c r="F168" s="93">
        <f t="shared" si="35"/>
        <v>115000</v>
      </c>
      <c r="G168" s="93">
        <v>115000</v>
      </c>
      <c r="H168" s="93"/>
      <c r="I168" s="93"/>
    </row>
    <row r="169" spans="1:9" s="82" customFormat="1" ht="12.75">
      <c r="A169" s="44">
        <v>12</v>
      </c>
      <c r="B169" s="42" t="s">
        <v>84</v>
      </c>
      <c r="C169" s="47" t="s">
        <v>17</v>
      </c>
      <c r="D169" s="93">
        <v>160000</v>
      </c>
      <c r="E169" s="93"/>
      <c r="F169" s="93">
        <f t="shared" si="35"/>
        <v>160000</v>
      </c>
      <c r="G169" s="93">
        <v>160000</v>
      </c>
      <c r="H169" s="93"/>
      <c r="I169" s="93"/>
    </row>
    <row r="170" spans="1:9" s="82" customFormat="1" ht="12.75">
      <c r="A170" s="44">
        <v>13</v>
      </c>
      <c r="B170" s="42" t="s">
        <v>85</v>
      </c>
      <c r="C170" s="47" t="s">
        <v>15</v>
      </c>
      <c r="D170" s="93">
        <v>160000</v>
      </c>
      <c r="E170" s="93"/>
      <c r="F170" s="93">
        <f t="shared" si="35"/>
        <v>160000</v>
      </c>
      <c r="G170" s="93"/>
      <c r="H170" s="93"/>
      <c r="I170" s="93">
        <v>160000</v>
      </c>
    </row>
    <row r="171" spans="1:9" s="82" customFormat="1" ht="25.5">
      <c r="A171" s="44">
        <v>14</v>
      </c>
      <c r="B171" s="42" t="s">
        <v>86</v>
      </c>
      <c r="C171" s="47" t="s">
        <v>17</v>
      </c>
      <c r="D171" s="93">
        <v>85000</v>
      </c>
      <c r="E171" s="93"/>
      <c r="F171" s="93">
        <f t="shared" si="35"/>
        <v>85000</v>
      </c>
      <c r="G171" s="93"/>
      <c r="H171" s="93"/>
      <c r="I171" s="93">
        <v>85000</v>
      </c>
    </row>
    <row r="172" spans="1:9" s="82" customFormat="1" ht="12.75">
      <c r="A172" s="44">
        <v>15</v>
      </c>
      <c r="B172" s="42" t="s">
        <v>87</v>
      </c>
      <c r="C172" s="47" t="s">
        <v>17</v>
      </c>
      <c r="D172" s="93">
        <v>30000</v>
      </c>
      <c r="E172" s="93"/>
      <c r="F172" s="93">
        <f t="shared" si="35"/>
        <v>30000</v>
      </c>
      <c r="G172" s="93">
        <v>30000</v>
      </c>
      <c r="H172" s="93"/>
      <c r="I172" s="93"/>
    </row>
    <row r="173" spans="1:9" s="82" customFormat="1" ht="24" customHeight="1">
      <c r="A173" s="44">
        <v>16</v>
      </c>
      <c r="B173" s="42" t="s">
        <v>88</v>
      </c>
      <c r="C173" s="47" t="s">
        <v>17</v>
      </c>
      <c r="D173" s="93">
        <v>380000</v>
      </c>
      <c r="E173" s="93"/>
      <c r="F173" s="93">
        <f t="shared" si="35"/>
        <v>380000</v>
      </c>
      <c r="G173" s="93">
        <v>380000</v>
      </c>
      <c r="H173" s="93"/>
      <c r="I173" s="93"/>
    </row>
    <row r="174" spans="1:9" s="82" customFormat="1" ht="12.75">
      <c r="A174" s="44">
        <v>17</v>
      </c>
      <c r="B174" s="42" t="s">
        <v>89</v>
      </c>
      <c r="C174" s="47" t="s">
        <v>17</v>
      </c>
      <c r="D174" s="93">
        <v>120000</v>
      </c>
      <c r="E174" s="93"/>
      <c r="F174" s="93">
        <f t="shared" si="35"/>
        <v>120000</v>
      </c>
      <c r="G174" s="93">
        <v>120000</v>
      </c>
      <c r="H174" s="93"/>
      <c r="I174" s="93"/>
    </row>
    <row r="175" spans="1:9" s="82" customFormat="1" ht="12.75">
      <c r="A175" s="44">
        <v>18</v>
      </c>
      <c r="B175" s="42" t="s">
        <v>90</v>
      </c>
      <c r="C175" s="47" t="s">
        <v>17</v>
      </c>
      <c r="D175" s="93">
        <v>80000</v>
      </c>
      <c r="E175" s="93"/>
      <c r="F175" s="93">
        <f t="shared" si="35"/>
        <v>80000</v>
      </c>
      <c r="G175" s="93">
        <v>80000</v>
      </c>
      <c r="H175" s="93"/>
      <c r="I175" s="93"/>
    </row>
    <row r="176" spans="1:9" s="82" customFormat="1" ht="27.75" customHeight="1">
      <c r="A176" s="44">
        <v>19</v>
      </c>
      <c r="B176" s="42" t="s">
        <v>196</v>
      </c>
      <c r="C176" s="47" t="s">
        <v>17</v>
      </c>
      <c r="D176" s="93">
        <v>93000</v>
      </c>
      <c r="E176" s="93"/>
      <c r="F176" s="93">
        <f t="shared" si="35"/>
        <v>93000</v>
      </c>
      <c r="G176" s="93">
        <v>93000</v>
      </c>
      <c r="H176" s="93"/>
      <c r="I176" s="93"/>
    </row>
    <row r="177" spans="1:9" s="82" customFormat="1" ht="12.75">
      <c r="A177" s="44">
        <v>20</v>
      </c>
      <c r="B177" s="42" t="s">
        <v>91</v>
      </c>
      <c r="C177" s="47" t="s">
        <v>17</v>
      </c>
      <c r="D177" s="93">
        <v>480000</v>
      </c>
      <c r="E177" s="93"/>
      <c r="F177" s="93">
        <f t="shared" si="35"/>
        <v>480000</v>
      </c>
      <c r="G177" s="93">
        <v>480000</v>
      </c>
      <c r="H177" s="93"/>
      <c r="I177" s="93"/>
    </row>
    <row r="178" spans="1:9" s="82" customFormat="1" ht="12.75">
      <c r="A178" s="44">
        <v>21</v>
      </c>
      <c r="B178" s="6" t="s">
        <v>135</v>
      </c>
      <c r="C178" s="47" t="s">
        <v>17</v>
      </c>
      <c r="D178" s="93">
        <v>60000</v>
      </c>
      <c r="E178" s="93"/>
      <c r="F178" s="93">
        <f t="shared" si="35"/>
        <v>60000</v>
      </c>
      <c r="G178" s="93">
        <v>60000</v>
      </c>
      <c r="H178" s="93"/>
      <c r="I178" s="93"/>
    </row>
    <row r="179" spans="1:15" ht="12.75">
      <c r="A179" s="44">
        <v>22</v>
      </c>
      <c r="B179" s="6" t="s">
        <v>202</v>
      </c>
      <c r="C179" s="47" t="s">
        <v>17</v>
      </c>
      <c r="D179" s="107">
        <v>33000</v>
      </c>
      <c r="E179" s="107"/>
      <c r="F179" s="93">
        <f t="shared" si="35"/>
        <v>33000</v>
      </c>
      <c r="G179" s="107">
        <v>33000</v>
      </c>
      <c r="H179" s="106"/>
      <c r="I179" s="106"/>
      <c r="J179" s="82"/>
      <c r="L179" s="82"/>
      <c r="M179" s="82"/>
      <c r="N179" s="82"/>
      <c r="O179" s="82"/>
    </row>
    <row r="180" spans="1:15" ht="25.5">
      <c r="A180" s="44">
        <v>23</v>
      </c>
      <c r="B180" s="6" t="s">
        <v>203</v>
      </c>
      <c r="C180" s="47" t="s">
        <v>17</v>
      </c>
      <c r="D180" s="107">
        <v>52000</v>
      </c>
      <c r="E180" s="107"/>
      <c r="F180" s="93">
        <f t="shared" si="35"/>
        <v>52000</v>
      </c>
      <c r="G180" s="107">
        <v>52000</v>
      </c>
      <c r="H180" s="106"/>
      <c r="I180" s="106"/>
      <c r="J180" s="82"/>
      <c r="L180" s="82"/>
      <c r="M180" s="82"/>
      <c r="N180" s="82"/>
      <c r="O180" s="82"/>
    </row>
    <row r="182" ht="12.75">
      <c r="G182" s="82"/>
    </row>
    <row r="183" ht="12.75">
      <c r="G183" s="82"/>
    </row>
    <row r="184" ht="12.75">
      <c r="G184" s="82"/>
    </row>
    <row r="185" ht="12.75">
      <c r="G185" s="82"/>
    </row>
    <row r="186" ht="12.75">
      <c r="G186" s="82"/>
    </row>
    <row r="187" ht="12.75">
      <c r="G187" s="82"/>
    </row>
  </sheetData>
  <sheetProtection/>
  <autoFilter ref="A4:O180"/>
  <mergeCells count="7">
    <mergeCell ref="A2:A3"/>
    <mergeCell ref="B2:B3"/>
    <mergeCell ref="C2:C3"/>
    <mergeCell ref="D2:D3"/>
    <mergeCell ref="G2:I2"/>
    <mergeCell ref="E2:E3"/>
    <mergeCell ref="F2:F3"/>
  </mergeCells>
  <printOptions horizontalCentered="1"/>
  <pageMargins left="0.15748031496062992" right="0.15748031496062992" top="1.220472440944882" bottom="0.3937007874015748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8/d la HCJM nr. 67/2018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2018-06-28T11:16:25Z</cp:lastPrinted>
  <dcterms:created xsi:type="dcterms:W3CDTF">2018-01-05T10:38:04Z</dcterms:created>
  <dcterms:modified xsi:type="dcterms:W3CDTF">2018-06-28T11:16:26Z</dcterms:modified>
  <cp:category/>
  <cp:version/>
  <cp:contentType/>
  <cp:contentStatus/>
</cp:coreProperties>
</file>