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25" windowWidth="15330" windowHeight="3030" activeTab="0"/>
  </bookViews>
  <sheets>
    <sheet name="anexa 2" sheetId="1" r:id="rId1"/>
  </sheets>
  <definedNames>
    <definedName name="_xlnm.Print_Titles" localSheetId="0">'anexa 2'!$8:$8</definedName>
  </definedNames>
  <calcPr fullCalcOnLoad="1"/>
</workbook>
</file>

<file path=xl/sharedStrings.xml><?xml version="1.0" encoding="utf-8"?>
<sst xmlns="http://schemas.openxmlformats.org/spreadsheetml/2006/main" count="380" uniqueCount="183">
  <si>
    <t>Denumirea indicatorilor</t>
  </si>
  <si>
    <t>Cod indicator</t>
  </si>
  <si>
    <t>0001</t>
  </si>
  <si>
    <t>4802</t>
  </si>
  <si>
    <t>I. VENITURI CURENTE (cod 00.03+00.12)</t>
  </si>
  <si>
    <t>0002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</si>
  <si>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</si>
  <si>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</si>
  <si>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</si>
  <si>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</si>
  <si>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</si>
  <si>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</si>
  <si>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</si>
  <si>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</si>
  <si>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</si>
  <si>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</si>
  <si>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</si>
  <si>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</si>
  <si>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</si>
  <si>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</si>
  <si>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</si>
  <si>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</si>
  <si>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</si>
  <si>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</si>
  <si>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</si>
  <si>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</si>
  <si>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</si>
  <si>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</si>
  <si>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</si>
  <si>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</si>
  <si>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0012</t>
  </si>
  <si>
    <t>C1. VENITURI DIN PROPRIETATE (cod 30.02+31.02)</t>
  </si>
  <si>
    <t>0013</t>
  </si>
  <si>
    <t>Venituri din proprietate (cod 30.02.01+30.02.05+30.02.08+30.02.50)</t>
  </si>
  <si>
    <t>3002</t>
  </si>
  <si>
    <t>Venituri din concesiuni si inchirieri</t>
  </si>
  <si>
    <t>57</t>
  </si>
  <si>
    <t>300205</t>
  </si>
  <si>
    <t>C2. VANZARI DE BUNURI SI SERVICII (cod 33.02+34.02+35.02+36.02+37.02)</t>
  </si>
  <si>
    <t>0014</t>
  </si>
  <si>
    <t>3602</t>
  </si>
  <si>
    <t>Alte venituri</t>
  </si>
  <si>
    <t>360250</t>
  </si>
  <si>
    <t>3702</t>
  </si>
  <si>
    <t>Varsaminte din sectiunea de functionare pentru finantarea sectiunii de dezvoltare a bugetului local (cu semnul minus)</t>
  </si>
  <si>
    <t>370203</t>
  </si>
  <si>
    <t>Alte transferuri voluntare</t>
  </si>
  <si>
    <t>370250</t>
  </si>
  <si>
    <t>IV. SUBVENTII (cod 00.18)</t>
  </si>
  <si>
    <t>0017</t>
  </si>
  <si>
    <t>SUBVENTII DE LA ALTE NIVELE ALE ADMINISTRATIEI PUBLICE (cod 42.02+43.02)</t>
  </si>
  <si>
    <t>0018</t>
  </si>
  <si>
    <t>4202</t>
  </si>
  <si>
    <t>B. Curente (cod 42.02.21+42.02.28+42.02.29+42.02.32+42.02.33+42.02.34 la42.02.37+42.02.40+42.02.41+42.02.42+42.02.44+42.02.45)</t>
  </si>
  <si>
    <t>0020</t>
  </si>
  <si>
    <t>Finantarea drepturilor acordate persoanelor cu handicap</t>
  </si>
  <si>
    <t>420221</t>
  </si>
  <si>
    <t>420244</t>
  </si>
  <si>
    <t>Sume primite de administratiile locale în cadrul programelor finantate din Fondul Social European</t>
  </si>
  <si>
    <t>420245</t>
  </si>
  <si>
    <t>4302</t>
  </si>
  <si>
    <t>430220</t>
  </si>
  <si>
    <t>4902</t>
  </si>
  <si>
    <t>SECTIUNEA DE FUNCTIONARE (01+79+84)</t>
  </si>
  <si>
    <t>F</t>
  </si>
  <si>
    <t>A. CHELTUIELILE CURENTE (10+20+30+40+50+51+55+56+57+59)</t>
  </si>
  <si>
    <t>01</t>
  </si>
  <si>
    <t>TITLUL I. CHELTUIELI DE PERSONAL (cod 10.01+10.02+10.03)</t>
  </si>
  <si>
    <t>10</t>
  </si>
  <si>
    <t>TITLUL II BUNURI SI SERVICII (cod 20.01 la 20.30)</t>
  </si>
  <si>
    <t>20</t>
  </si>
  <si>
    <t>TITLUL III DOBANZI (cod 30.01+30.02+30.03)</t>
  </si>
  <si>
    <t>30</t>
  </si>
  <si>
    <t>Dobanzi aferente datoriei publice externe (cod 30.02.01la 30.02.05)</t>
  </si>
  <si>
    <t>Dobanzi aferente datoriei publice externe contractate de ordonatorii de credite</t>
  </si>
  <si>
    <t>300202</t>
  </si>
  <si>
    <t>TITLUL V FONDURI DE REZERVA (cod 50.01la 50.04)</t>
  </si>
  <si>
    <t>50</t>
  </si>
  <si>
    <t>Fond de rezerva bugetara la dispozitia autoritatilor locale</t>
  </si>
  <si>
    <t>5004</t>
  </si>
  <si>
    <t>TITLUL VI TRANSFERURI INTRE UNITATI ALE ADMINISTRATIEI PUBLICE (cod 51.01+51.02)</t>
  </si>
  <si>
    <t>51</t>
  </si>
  <si>
    <t>Transferuri curente (cod 51.01.01 la 51.01.49)</t>
  </si>
  <si>
    <t>5101</t>
  </si>
  <si>
    <t>Transferuri catre institutii publice</t>
  </si>
  <si>
    <t>510101</t>
  </si>
  <si>
    <t>Actiuni de sanatate</t>
  </si>
  <si>
    <t>510103</t>
  </si>
  <si>
    <t>Finantarea cheltuielilor curente ale aeroporturilor de interes judetean</t>
  </si>
  <si>
    <t>510105</t>
  </si>
  <si>
    <t>Transferuri din bugetele locale pentru finantarea camerelor agricole</t>
  </si>
  <si>
    <t>510149</t>
  </si>
  <si>
    <t>TITLUL IX ASISTENTA SOCIALA (cod 57.02)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</si>
  <si>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</si>
  <si>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</si>
  <si>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</si>
  <si>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</si>
  <si>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</si>
  <si>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</si>
  <si>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TITLUL X ALTE CHELTUIELI (cod 59.01 la 59.31)</t>
  </si>
  <si>
    <t>59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</si>
  <si>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</si>
  <si>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</si>
  <si>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</si>
  <si>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</si>
  <si>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</si>
  <si>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</si>
  <si>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</si>
  <si>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</t>
  </si>
  <si>
    <t>TITLUL XVI RAMBURSARI DE CREDITE (cod 81.01+81.02)</t>
  </si>
  <si>
    <t>81</t>
  </si>
  <si>
    <t>Rambursari de credite externe (cod 81.01.01 la 81.01.06)</t>
  </si>
  <si>
    <t>8101</t>
  </si>
  <si>
    <t>Rambursari de credite externe contractate de ordonatorii de credite</t>
  </si>
  <si>
    <t>810101</t>
  </si>
  <si>
    <t>5102</t>
  </si>
  <si>
    <t>Partea I-a SERVICII PUBLICE GENERALE (cod 51.02+54.02+55.02+56.02)</t>
  </si>
  <si>
    <t>5002</t>
  </si>
  <si>
    <t>5402</t>
  </si>
  <si>
    <t>Alte servicii publice generale</t>
  </si>
  <si>
    <t>Tranzactii privind datoria publica si împrumuturi</t>
  </si>
  <si>
    <t>5502</t>
  </si>
  <si>
    <t>Partea a II-a APARARE, ORDINE PUBLICA SI SIGURANTA NATIONALA (cod 60.02+61.02)</t>
  </si>
  <si>
    <t>5902</t>
  </si>
  <si>
    <t>6002</t>
  </si>
  <si>
    <t>Partea a III-a CHELTUIELI SOCIAL-CULTURALE (cod 65.02+66.02+67.02+68.02)</t>
  </si>
  <si>
    <t>6302</t>
  </si>
  <si>
    <t>6502</t>
  </si>
  <si>
    <t>6702</t>
  </si>
  <si>
    <t>Asigurari si asistenta sociala (cod 68.02.04+68.02.05+68.02.06+68.02.10+68.02.11+68.02.12+68.02.</t>
  </si>
  <si>
    <t>6802</t>
  </si>
  <si>
    <t>Partea a V-a ACTIUNI ECONOMICE (cod 80.02+81.02+83.02+84.02+87.02)</t>
  </si>
  <si>
    <t>7902</t>
  </si>
  <si>
    <t>8302</t>
  </si>
  <si>
    <t>8402</t>
  </si>
  <si>
    <t>8702</t>
  </si>
  <si>
    <t>Alte actiuni economice</t>
  </si>
  <si>
    <t>VENITURILE SECTIUNII DE FUNCTIONARE (cod 00.02+00.16+00.17+00.30) - TOTAL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</si>
  <si>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</si>
  <si>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</si>
  <si>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</si>
  <si>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</si>
  <si>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</si>
  <si>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</si>
  <si>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</si>
  <si>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Transferuri voluntare, altele decat subventiile (cod 37.02.01+37.02.50)</t>
  </si>
  <si>
    <t>Subventii de la bugetul de stat (cod 00.20)</t>
  </si>
  <si>
    <t>Subventii din bugetul de stat pentru finantarea camerelor agricole</t>
  </si>
  <si>
    <t>CHELTUIELILE SECTIUNII DE FUNCTIONARE (cod 50.02+59.02+63.02+69.02+79.02)</t>
  </si>
  <si>
    <t>Autoritati publice si actiuni externe</t>
  </si>
  <si>
    <t>Aparare</t>
  </si>
  <si>
    <t>Invatamant</t>
  </si>
  <si>
    <t>Cultura, recreere si religie</t>
  </si>
  <si>
    <t>Agricultura, silvicultura, piscicultura si vanatoare</t>
  </si>
  <si>
    <t>Transporturi</t>
  </si>
  <si>
    <t>EXCEDENT SECTIUNEA DE FUNCTIONARE (cod 00.01SF-49.02SF)</t>
  </si>
  <si>
    <t>9802</t>
  </si>
  <si>
    <t>ROMÂNIA</t>
  </si>
  <si>
    <t>JUDEŢUL MUREŞ</t>
  </si>
  <si>
    <t>CONSILIUL JUDEŢEAN</t>
  </si>
  <si>
    <t>EXECUŢIA BUGETULUI CONSILIULUI JUDEŢEAN MUREŞ PE ANUL 2011</t>
  </si>
  <si>
    <t>- lei (RON) -</t>
  </si>
  <si>
    <t>Prevederi iniţiale</t>
  </si>
  <si>
    <t>Prevederi definitive</t>
  </si>
  <si>
    <t>Realizat</t>
  </si>
  <si>
    <t>Subvenţii de la alte administraţii (cod 43.02.01+43.02.04+43.02.07+43.02.08+43.02.20)</t>
  </si>
  <si>
    <t>Alte subvenţii primite de la administraţia centrală pentru finanţarea unor activităţi</t>
  </si>
  <si>
    <t>Sume primite de administraţiile locale în cadrul programelor FEGA implementate de APIA</t>
  </si>
  <si>
    <t>420242</t>
  </si>
  <si>
    <t>Donaţii şi sponsorizări</t>
  </si>
  <si>
    <t>370201</t>
  </si>
  <si>
    <t>Amenzi, penalităţi, confiscări (cod 35.02.01 la 35.02.03+35.02.50)</t>
  </si>
  <si>
    <t>Venituri din amenzi şi alte sancţiuni aplicate potrivit dispoziţiilor legale</t>
  </si>
  <si>
    <t>3502</t>
  </si>
  <si>
    <t>350201</t>
  </si>
  <si>
    <t>TITLUL XVII PLĂŢI EFECTUATE ÎN ANII PRECEDENŢI ŞI RECUPERATE ÎN ANUL CURENT (cod 85)</t>
  </si>
  <si>
    <t>Plăţi efectuate în anii precedenţi şi recuperate în anul în curs (cod 85.01)</t>
  </si>
  <si>
    <t xml:space="preserve">Plăţi efectuate în anii precedenţi şi recuperate în anul în curs </t>
  </si>
  <si>
    <t>84</t>
  </si>
  <si>
    <t>85</t>
  </si>
  <si>
    <t>8501</t>
  </si>
  <si>
    <t>SECŢIUNEA DE FUNCŢIONARE</t>
  </si>
  <si>
    <t>Anexa nr.2 la HCJ nr.________/2012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</si>
</sst>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3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16" applyFont="1" applyFill="1" applyAlignment="1">
      <alignment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16" applyFont="1" applyFill="1" applyAlignment="1">
      <alignment horizontal="left" wrapText="1"/>
      <protection/>
    </xf>
    <xf numFmtId="0" fontId="2" fillId="0" borderId="0" xfId="17" applyFont="1" applyFill="1" applyBorder="1" applyAlignment="1">
      <alignment vertical="center" wrapText="1"/>
      <protection/>
    </xf>
    <xf numFmtId="49" fontId="2" fillId="0" borderId="0" xfId="0" applyNumberFormat="1" applyFont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1" fontId="2" fillId="2" borderId="3" xfId="15" applyNumberFormat="1" applyFont="1" applyFill="1" applyBorder="1" applyAlignment="1">
      <alignment horizontal="center" vertical="center" wrapText="1"/>
      <protection/>
    </xf>
    <xf numFmtId="3" fontId="3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9">
    <cellStyle name="Normal" xfId="0"/>
    <cellStyle name="Normal_mach03" xfId="15"/>
    <cellStyle name="Normal_Machete buget 99" xfId="16"/>
    <cellStyle name="Normal_VAC 1b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2"/>
  <sheetViews>
    <sheetView tabSelected="1" workbookViewId="0" topLeftCell="A1">
      <selection activeCell="E2" sqref="E2"/>
    </sheetView>
  </sheetViews>
  <sheetFormatPr defaultColWidth="9.140625" defaultRowHeight="12.75"/>
  <cols>
    <col min="1" max="1" width="48.140625" style="2" customWidth="1"/>
    <col min="2" max="2" width="10.140625" style="18" customWidth="1"/>
    <col min="3" max="3" width="14.140625" style="1" customWidth="1"/>
    <col min="4" max="4" width="14.28125" style="1" customWidth="1"/>
    <col min="5" max="5" width="11.28125" style="1" customWidth="1"/>
    <col min="6" max="16384" width="9.140625" style="1" customWidth="1"/>
  </cols>
  <sheetData>
    <row r="1" spans="1:5" s="7" customFormat="1" ht="12.75">
      <c r="A1" s="6" t="s">
        <v>157</v>
      </c>
      <c r="B1" s="16"/>
      <c r="E1" s="8" t="s">
        <v>182</v>
      </c>
    </row>
    <row r="2" spans="1:2" s="7" customFormat="1" ht="12.75">
      <c r="A2" s="9" t="s">
        <v>158</v>
      </c>
      <c r="B2" s="16"/>
    </row>
    <row r="3" spans="1:2" s="7" customFormat="1" ht="12.75">
      <c r="A3" s="10" t="s">
        <v>159</v>
      </c>
      <c r="B3" s="16"/>
    </row>
    <row r="4" spans="1:4" ht="12.75">
      <c r="A4" s="21"/>
      <c r="B4" s="17"/>
      <c r="C4" s="5"/>
      <c r="D4" s="5"/>
    </row>
    <row r="5" spans="1:5" ht="12.75" customHeight="1">
      <c r="A5" s="22" t="s">
        <v>160</v>
      </c>
      <c r="B5" s="22"/>
      <c r="C5" s="22"/>
      <c r="D5" s="22"/>
      <c r="E5" s="22"/>
    </row>
    <row r="6" spans="1:5" ht="12.75" customHeight="1">
      <c r="A6" s="22" t="s">
        <v>181</v>
      </c>
      <c r="B6" s="22"/>
      <c r="C6" s="22"/>
      <c r="D6" s="22"/>
      <c r="E6" s="22"/>
    </row>
    <row r="7" ht="12.75">
      <c r="E7" s="11" t="s">
        <v>161</v>
      </c>
    </row>
    <row r="8" spans="1:5" ht="25.5">
      <c r="A8" s="12" t="s">
        <v>0</v>
      </c>
      <c r="B8" s="19" t="s">
        <v>1</v>
      </c>
      <c r="C8" s="13" t="s">
        <v>162</v>
      </c>
      <c r="D8" s="13" t="s">
        <v>163</v>
      </c>
      <c r="E8" s="13" t="s">
        <v>164</v>
      </c>
    </row>
    <row r="9" spans="1:5" ht="25.5">
      <c r="A9" s="3" t="s">
        <v>137</v>
      </c>
      <c r="B9" s="20" t="s">
        <v>2</v>
      </c>
      <c r="C9" s="14">
        <f>C11+C39</f>
        <v>200394000</v>
      </c>
      <c r="D9" s="14">
        <f>D11+D39</f>
        <v>217916504</v>
      </c>
      <c r="E9" s="14">
        <f>E11+E39</f>
        <v>212147375</v>
      </c>
    </row>
    <row r="10" spans="1:5" ht="12.75">
      <c r="A10" s="3" t="s">
        <v>138</v>
      </c>
      <c r="B10" s="20" t="s">
        <v>3</v>
      </c>
      <c r="C10" s="14">
        <f>C11-C19-C35</f>
        <v>70591000</v>
      </c>
      <c r="D10" s="14">
        <f>D11-D19-D35</f>
        <v>70591000</v>
      </c>
      <c r="E10" s="14">
        <f>E11-E19-E35</f>
        <v>71802575</v>
      </c>
    </row>
    <row r="11" spans="1:5" ht="12.75">
      <c r="A11" s="3" t="s">
        <v>4</v>
      </c>
      <c r="B11" s="20" t="s">
        <v>5</v>
      </c>
      <c r="C11" s="14">
        <f>C12+C26</f>
        <v>139534000</v>
      </c>
      <c r="D11" s="14">
        <f>D12+D26</f>
        <v>154376504</v>
      </c>
      <c r="E11" s="14">
        <f>E12+E26</f>
        <v>154477115</v>
      </c>
    </row>
    <row r="12" spans="1:5" ht="12.75">
      <c r="A12" s="3" t="s">
        <v>6</v>
      </c>
      <c r="B12" s="20" t="s">
        <v>7</v>
      </c>
      <c r="C12" s="14">
        <f>C13+C18</f>
        <v>159604000</v>
      </c>
      <c r="D12" s="14">
        <f>D13+D18</f>
        <v>159144304</v>
      </c>
      <c r="E12" s="14">
        <f>E13+E18</f>
        <v>159556654</v>
      </c>
    </row>
    <row r="13" spans="1:5" ht="25.5">
      <c r="A13" s="3" t="s">
        <v>8</v>
      </c>
      <c r="B13" s="20" t="s">
        <v>9</v>
      </c>
      <c r="C13" s="14">
        <f aca="true" t="shared" si="0" ref="C13:E14">C14</f>
        <v>67649000</v>
      </c>
      <c r="D13" s="14">
        <f t="shared" si="0"/>
        <v>67649000</v>
      </c>
      <c r="E13" s="14">
        <f t="shared" si="0"/>
        <v>68745041</v>
      </c>
    </row>
    <row r="14" spans="1:5" ht="25.5">
      <c r="A14" s="3" t="s">
        <v>10</v>
      </c>
      <c r="B14" s="20" t="s">
        <v>11</v>
      </c>
      <c r="C14" s="14">
        <f t="shared" si="0"/>
        <v>67649000</v>
      </c>
      <c r="D14" s="14">
        <f t="shared" si="0"/>
        <v>67649000</v>
      </c>
      <c r="E14" s="14">
        <f t="shared" si="0"/>
        <v>68745041</v>
      </c>
    </row>
    <row r="15" spans="1:5" ht="25.5">
      <c r="A15" s="3" t="s">
        <v>12</v>
      </c>
      <c r="B15" s="20" t="s">
        <v>13</v>
      </c>
      <c r="C15" s="4">
        <v>67649000</v>
      </c>
      <c r="D15" s="4">
        <v>67649000</v>
      </c>
      <c r="E15" s="14">
        <f>E16+E17</f>
        <v>68745041</v>
      </c>
    </row>
    <row r="16" spans="1:5" ht="12.75">
      <c r="A16" s="3" t="s">
        <v>14</v>
      </c>
      <c r="B16" s="20" t="s">
        <v>15</v>
      </c>
      <c r="C16" s="4">
        <v>42000000</v>
      </c>
      <c r="D16" s="4">
        <v>42000000</v>
      </c>
      <c r="E16" s="14">
        <v>46730890</v>
      </c>
    </row>
    <row r="17" spans="1:5" ht="25.5">
      <c r="A17" s="3" t="s">
        <v>139</v>
      </c>
      <c r="B17" s="20" t="s">
        <v>16</v>
      </c>
      <c r="C17" s="4">
        <v>25649000</v>
      </c>
      <c r="D17" s="4">
        <v>25649000</v>
      </c>
      <c r="E17" s="14">
        <v>22014151</v>
      </c>
    </row>
    <row r="18" spans="1:5" ht="25.5">
      <c r="A18" s="3" t="s">
        <v>140</v>
      </c>
      <c r="B18" s="20" t="s">
        <v>17</v>
      </c>
      <c r="C18" s="14">
        <f>C19+C23</f>
        <v>91955000</v>
      </c>
      <c r="D18" s="14">
        <f>D19+D23</f>
        <v>91495304</v>
      </c>
      <c r="E18" s="14">
        <f>E19+E23</f>
        <v>90811613</v>
      </c>
    </row>
    <row r="19" spans="1:5" ht="25.5">
      <c r="A19" s="3" t="s">
        <v>141</v>
      </c>
      <c r="B19" s="20" t="s">
        <v>18</v>
      </c>
      <c r="C19" s="14">
        <f>C20+C21+C22</f>
        <v>91070000</v>
      </c>
      <c r="D19" s="14">
        <f>D20+D21+D22</f>
        <v>90610304</v>
      </c>
      <c r="E19" s="14">
        <f>E20+E21+E22</f>
        <v>89653140</v>
      </c>
    </row>
    <row r="20" spans="1:5" ht="38.25">
      <c r="A20" s="3" t="s">
        <v>142</v>
      </c>
      <c r="B20" s="20" t="s">
        <v>19</v>
      </c>
      <c r="C20" s="4">
        <v>62602000</v>
      </c>
      <c r="D20" s="4">
        <v>61942304</v>
      </c>
      <c r="E20" s="14">
        <v>60985140</v>
      </c>
    </row>
    <row r="21" spans="1:5" ht="25.5">
      <c r="A21" s="3" t="s">
        <v>20</v>
      </c>
      <c r="B21" s="20" t="s">
        <v>21</v>
      </c>
      <c r="C21" s="4">
        <v>14492000</v>
      </c>
      <c r="D21" s="4">
        <v>14492000</v>
      </c>
      <c r="E21" s="14">
        <v>14492000</v>
      </c>
    </row>
    <row r="22" spans="1:5" ht="25.5">
      <c r="A22" s="3" t="s">
        <v>22</v>
      </c>
      <c r="B22" s="20" t="s">
        <v>23</v>
      </c>
      <c r="C22" s="4">
        <v>13976000</v>
      </c>
      <c r="D22" s="4">
        <v>14176000</v>
      </c>
      <c r="E22" s="14">
        <v>14176000</v>
      </c>
    </row>
    <row r="23" spans="1:5" ht="38.25">
      <c r="A23" s="3" t="s">
        <v>24</v>
      </c>
      <c r="B23" s="20" t="s">
        <v>25</v>
      </c>
      <c r="C23" s="4">
        <f>C24+C25</f>
        <v>885000</v>
      </c>
      <c r="D23" s="4">
        <f>D24+D25</f>
        <v>885000</v>
      </c>
      <c r="E23" s="4">
        <f>E24+E25</f>
        <v>1158473</v>
      </c>
    </row>
    <row r="24" spans="1:5" ht="25.5">
      <c r="A24" s="3" t="s">
        <v>26</v>
      </c>
      <c r="B24" s="20" t="s">
        <v>27</v>
      </c>
      <c r="C24" s="4">
        <v>86111</v>
      </c>
      <c r="D24" s="4">
        <v>86111</v>
      </c>
      <c r="E24" s="14">
        <v>456599</v>
      </c>
    </row>
    <row r="25" spans="1:5" ht="25.5">
      <c r="A25" s="3" t="s">
        <v>28</v>
      </c>
      <c r="B25" s="20" t="s">
        <v>29</v>
      </c>
      <c r="C25" s="4">
        <v>798889</v>
      </c>
      <c r="D25" s="4">
        <v>798889</v>
      </c>
      <c r="E25" s="14">
        <v>701874</v>
      </c>
    </row>
    <row r="26" spans="1:5" ht="12.75">
      <c r="A26" s="3" t="s">
        <v>143</v>
      </c>
      <c r="B26" s="20" t="s">
        <v>30</v>
      </c>
      <c r="C26" s="4">
        <f>C27+C30</f>
        <v>-20070000</v>
      </c>
      <c r="D26" s="4">
        <f>D27+D30</f>
        <v>-4767800</v>
      </c>
      <c r="E26" s="4">
        <f>E27+E30</f>
        <v>-5079539</v>
      </c>
    </row>
    <row r="27" spans="1:5" ht="12.75">
      <c r="A27" s="3" t="s">
        <v>31</v>
      </c>
      <c r="B27" s="20" t="s">
        <v>32</v>
      </c>
      <c r="C27" s="4">
        <f aca="true" t="shared" si="1" ref="C27:E28">C28</f>
        <v>200000</v>
      </c>
      <c r="D27" s="4">
        <f t="shared" si="1"/>
        <v>200000</v>
      </c>
      <c r="E27" s="4">
        <f t="shared" si="1"/>
        <v>144852</v>
      </c>
    </row>
    <row r="28" spans="1:5" ht="25.5">
      <c r="A28" s="3" t="s">
        <v>33</v>
      </c>
      <c r="B28" s="20" t="s">
        <v>34</v>
      </c>
      <c r="C28" s="4">
        <f t="shared" si="1"/>
        <v>200000</v>
      </c>
      <c r="D28" s="4">
        <f t="shared" si="1"/>
        <v>200000</v>
      </c>
      <c r="E28" s="4">
        <f t="shared" si="1"/>
        <v>144852</v>
      </c>
    </row>
    <row r="29" spans="1:5" ht="12.75">
      <c r="A29" s="3" t="s">
        <v>35</v>
      </c>
      <c r="B29" s="20" t="s">
        <v>37</v>
      </c>
      <c r="C29" s="4">
        <v>200000</v>
      </c>
      <c r="D29" s="4">
        <v>200000</v>
      </c>
      <c r="E29" s="14">
        <v>144852</v>
      </c>
    </row>
    <row r="30" spans="1:5" ht="25.5">
      <c r="A30" s="3" t="s">
        <v>38</v>
      </c>
      <c r="B30" s="20" t="s">
        <v>39</v>
      </c>
      <c r="C30" s="4">
        <f>C31+C33+C35</f>
        <v>-20270000</v>
      </c>
      <c r="D30" s="4">
        <f>D31+D33+D35</f>
        <v>-4967800</v>
      </c>
      <c r="E30" s="4">
        <f>E31+E33+E35</f>
        <v>-5224391</v>
      </c>
    </row>
    <row r="31" spans="1:5" ht="25.5">
      <c r="A31" s="3" t="s">
        <v>171</v>
      </c>
      <c r="B31" s="20" t="s">
        <v>173</v>
      </c>
      <c r="C31" s="4">
        <f>C32</f>
        <v>0</v>
      </c>
      <c r="D31" s="4">
        <f>D32</f>
        <v>0</v>
      </c>
      <c r="E31" s="4">
        <f>E32</f>
        <v>82937</v>
      </c>
    </row>
    <row r="32" spans="1:5" ht="25.5">
      <c r="A32" s="3" t="s">
        <v>172</v>
      </c>
      <c r="B32" s="20" t="s">
        <v>174</v>
      </c>
      <c r="C32" s="4">
        <v>0</v>
      </c>
      <c r="D32" s="4"/>
      <c r="E32" s="14">
        <v>82937</v>
      </c>
    </row>
    <row r="33" spans="1:5" ht="25.5">
      <c r="A33" s="3" t="s">
        <v>144</v>
      </c>
      <c r="B33" s="20" t="s">
        <v>40</v>
      </c>
      <c r="C33" s="4">
        <f>C34</f>
        <v>1857000</v>
      </c>
      <c r="D33" s="4">
        <f>D34</f>
        <v>1857000</v>
      </c>
      <c r="E33" s="4">
        <f>E34</f>
        <v>1671272</v>
      </c>
    </row>
    <row r="34" spans="1:5" ht="12.75">
      <c r="A34" s="3" t="s">
        <v>41</v>
      </c>
      <c r="B34" s="20" t="s">
        <v>42</v>
      </c>
      <c r="C34" s="4">
        <v>1857000</v>
      </c>
      <c r="D34" s="4">
        <v>1857000</v>
      </c>
      <c r="E34" s="14">
        <v>1671272</v>
      </c>
    </row>
    <row r="35" spans="1:5" ht="25.5">
      <c r="A35" s="3" t="s">
        <v>145</v>
      </c>
      <c r="B35" s="20" t="s">
        <v>43</v>
      </c>
      <c r="C35" s="4">
        <f>C36+C37+C38</f>
        <v>-22127000</v>
      </c>
      <c r="D35" s="4">
        <f>D36+D37+D38</f>
        <v>-6824800</v>
      </c>
      <c r="E35" s="4">
        <f>E36+E37+E38</f>
        <v>-6978600</v>
      </c>
    </row>
    <row r="36" spans="1:5" ht="12.75">
      <c r="A36" s="3" t="s">
        <v>169</v>
      </c>
      <c r="B36" s="20" t="s">
        <v>170</v>
      </c>
      <c r="C36" s="4">
        <v>0</v>
      </c>
      <c r="D36" s="4"/>
      <c r="E36" s="14">
        <v>21400</v>
      </c>
    </row>
    <row r="37" spans="1:5" ht="38.25">
      <c r="A37" s="3" t="s">
        <v>44</v>
      </c>
      <c r="B37" s="20" t="s">
        <v>45</v>
      </c>
      <c r="C37" s="4">
        <v>-22127000</v>
      </c>
      <c r="D37" s="4">
        <v>-6843700</v>
      </c>
      <c r="E37" s="14">
        <v>-7000000</v>
      </c>
    </row>
    <row r="38" spans="1:5" ht="12.75">
      <c r="A38" s="3" t="s">
        <v>46</v>
      </c>
      <c r="B38" s="20" t="s">
        <v>47</v>
      </c>
      <c r="C38" s="4">
        <v>0</v>
      </c>
      <c r="D38" s="4">
        <v>18900</v>
      </c>
      <c r="E38" s="14"/>
    </row>
    <row r="39" spans="1:5" ht="12.75">
      <c r="A39" s="3" t="s">
        <v>48</v>
      </c>
      <c r="B39" s="20" t="s">
        <v>49</v>
      </c>
      <c r="C39" s="4">
        <f aca="true" t="shared" si="2" ref="C39:E41">C40</f>
        <v>60860000</v>
      </c>
      <c r="D39" s="4">
        <f t="shared" si="2"/>
        <v>63540000</v>
      </c>
      <c r="E39" s="4">
        <f t="shared" si="2"/>
        <v>57670260</v>
      </c>
    </row>
    <row r="40" spans="1:5" ht="25.5">
      <c r="A40" s="3" t="s">
        <v>50</v>
      </c>
      <c r="B40" s="20" t="s">
        <v>51</v>
      </c>
      <c r="C40" s="4">
        <f t="shared" si="2"/>
        <v>60860000</v>
      </c>
      <c r="D40" s="4">
        <f t="shared" si="2"/>
        <v>63540000</v>
      </c>
      <c r="E40" s="4">
        <f t="shared" si="2"/>
        <v>57670260</v>
      </c>
    </row>
    <row r="41" spans="1:5" ht="12.75">
      <c r="A41" s="3" t="s">
        <v>146</v>
      </c>
      <c r="B41" s="20" t="s">
        <v>52</v>
      </c>
      <c r="C41" s="4">
        <f t="shared" si="2"/>
        <v>60860000</v>
      </c>
      <c r="D41" s="4">
        <f t="shared" si="2"/>
        <v>63540000</v>
      </c>
      <c r="E41" s="4">
        <f t="shared" si="2"/>
        <v>57670260</v>
      </c>
    </row>
    <row r="42" spans="1:5" ht="63.75">
      <c r="A42" s="3" t="s">
        <v>53</v>
      </c>
      <c r="B42" s="20" t="s">
        <v>54</v>
      </c>
      <c r="C42" s="4">
        <f>C43+C44+C45+C46</f>
        <v>60860000</v>
      </c>
      <c r="D42" s="4">
        <f>D43+D44+D45+D46</f>
        <v>63540000</v>
      </c>
      <c r="E42" s="4">
        <f>E43+E44+E45+E46</f>
        <v>57670260</v>
      </c>
    </row>
    <row r="43" spans="1:5" ht="25.5">
      <c r="A43" s="3" t="s">
        <v>55</v>
      </c>
      <c r="B43" s="20" t="s">
        <v>56</v>
      </c>
      <c r="C43" s="4">
        <v>54481000</v>
      </c>
      <c r="D43" s="4">
        <v>57161000</v>
      </c>
      <c r="E43" s="14">
        <v>56972023</v>
      </c>
    </row>
    <row r="44" spans="1:5" ht="25.5">
      <c r="A44" s="3" t="s">
        <v>167</v>
      </c>
      <c r="B44" s="20" t="s">
        <v>168</v>
      </c>
      <c r="C44" s="4">
        <v>0</v>
      </c>
      <c r="D44" s="4"/>
      <c r="E44" s="14">
        <v>117266</v>
      </c>
    </row>
    <row r="45" spans="1:5" ht="25.5">
      <c r="A45" s="3" t="s">
        <v>147</v>
      </c>
      <c r="B45" s="20" t="s">
        <v>57</v>
      </c>
      <c r="C45" s="4">
        <v>806000</v>
      </c>
      <c r="D45" s="4">
        <v>806000</v>
      </c>
      <c r="E45" s="14">
        <v>580971</v>
      </c>
    </row>
    <row r="46" spans="1:5" ht="25.5">
      <c r="A46" s="3" t="s">
        <v>58</v>
      </c>
      <c r="B46" s="20" t="s">
        <v>59</v>
      </c>
      <c r="C46" s="4">
        <v>5573000</v>
      </c>
      <c r="D46" s="4">
        <v>5573000</v>
      </c>
      <c r="E46" s="14"/>
    </row>
    <row r="47" spans="1:5" ht="25.5">
      <c r="A47" s="3" t="s">
        <v>165</v>
      </c>
      <c r="B47" s="20" t="s">
        <v>60</v>
      </c>
      <c r="C47" s="4">
        <f>C48</f>
        <v>0</v>
      </c>
      <c r="D47" s="4">
        <f>D48</f>
        <v>1886000</v>
      </c>
      <c r="E47" s="4">
        <f>E48</f>
        <v>0</v>
      </c>
    </row>
    <row r="48" spans="1:5" ht="25.5">
      <c r="A48" s="3" t="s">
        <v>166</v>
      </c>
      <c r="B48" s="20" t="s">
        <v>61</v>
      </c>
      <c r="C48" s="4">
        <v>0</v>
      </c>
      <c r="D48" s="4">
        <v>1886000</v>
      </c>
      <c r="E48" s="14"/>
    </row>
    <row r="49" spans="1:5" ht="25.5">
      <c r="A49" s="3" t="s">
        <v>148</v>
      </c>
      <c r="B49" s="20" t="s">
        <v>62</v>
      </c>
      <c r="C49" s="14">
        <f>C50</f>
        <v>200394000</v>
      </c>
      <c r="D49" s="14">
        <f>D50</f>
        <v>217916504</v>
      </c>
      <c r="E49" s="14">
        <f>E50</f>
        <v>204870236</v>
      </c>
    </row>
    <row r="50" spans="1:5" ht="12.75">
      <c r="A50" s="3" t="s">
        <v>63</v>
      </c>
      <c r="B50" s="20" t="s">
        <v>64</v>
      </c>
      <c r="C50" s="14">
        <f>C51+C73+C77</f>
        <v>200394000</v>
      </c>
      <c r="D50" s="14">
        <f>D51+D73+D77</f>
        <v>217916504</v>
      </c>
      <c r="E50" s="14">
        <f>E51+E73+E77</f>
        <v>204870236</v>
      </c>
    </row>
    <row r="51" spans="1:5" ht="25.5">
      <c r="A51" s="3" t="s">
        <v>65</v>
      </c>
      <c r="B51" s="20" t="s">
        <v>66</v>
      </c>
      <c r="C51" s="14">
        <f>C52+C53+C54+C57+C59+C65+C69</f>
        <v>199415000</v>
      </c>
      <c r="D51" s="14">
        <f>D52+D53+D54+D57+D59+D65+D69</f>
        <v>216937504</v>
      </c>
      <c r="E51" s="14">
        <f>E52+E53+E54+E57+E59+E65+E69</f>
        <v>204451579</v>
      </c>
    </row>
    <row r="52" spans="1:5" ht="25.5">
      <c r="A52" s="3" t="s">
        <v>67</v>
      </c>
      <c r="B52" s="20" t="s">
        <v>68</v>
      </c>
      <c r="C52" s="14">
        <f>C84+C92+C112+C118+C132+C147</f>
        <v>41059000</v>
      </c>
      <c r="D52" s="14">
        <f>D84+D92+D112+D118+D132+D147</f>
        <v>38086832</v>
      </c>
      <c r="E52" s="14">
        <f>E84+E92+E112+E118+E132+E147</f>
        <v>37462824</v>
      </c>
    </row>
    <row r="53" spans="1:5" ht="12.75">
      <c r="A53" s="3" t="s">
        <v>69</v>
      </c>
      <c r="B53" s="20" t="s">
        <v>70</v>
      </c>
      <c r="C53" s="14">
        <f>C85+C93+C113+C119+C133+C148+C171+C185</f>
        <v>58238000</v>
      </c>
      <c r="D53" s="14">
        <f>D85+D93+D113+D119+D133+D148+D171+D185</f>
        <v>79339368</v>
      </c>
      <c r="E53" s="14">
        <f>E85+E93+E113+E119+E133+E148+E171+E185</f>
        <v>69724584</v>
      </c>
    </row>
    <row r="54" spans="1:5" ht="12.75">
      <c r="A54" s="3" t="s">
        <v>71</v>
      </c>
      <c r="B54" s="20" t="s">
        <v>72</v>
      </c>
      <c r="C54" s="14">
        <f aca="true" t="shared" si="3" ref="C54:E55">C55</f>
        <v>821000</v>
      </c>
      <c r="D54" s="14">
        <f t="shared" si="3"/>
        <v>821000</v>
      </c>
      <c r="E54" s="14">
        <f t="shared" si="3"/>
        <v>586029</v>
      </c>
    </row>
    <row r="55" spans="1:5" ht="25.5">
      <c r="A55" s="3" t="s">
        <v>73</v>
      </c>
      <c r="B55" s="20" t="s">
        <v>34</v>
      </c>
      <c r="C55" s="14">
        <f t="shared" si="3"/>
        <v>821000</v>
      </c>
      <c r="D55" s="14">
        <f t="shared" si="3"/>
        <v>821000</v>
      </c>
      <c r="E55" s="14">
        <f t="shared" si="3"/>
        <v>586029</v>
      </c>
    </row>
    <row r="56" spans="1:5" ht="25.5">
      <c r="A56" s="3" t="s">
        <v>74</v>
      </c>
      <c r="B56" s="20" t="s">
        <v>75</v>
      </c>
      <c r="C56" s="14">
        <f>C107</f>
        <v>821000</v>
      </c>
      <c r="D56" s="14">
        <f>D107</f>
        <v>821000</v>
      </c>
      <c r="E56" s="14">
        <f>E107</f>
        <v>586029</v>
      </c>
    </row>
    <row r="57" spans="1:5" ht="12.75">
      <c r="A57" s="3" t="s">
        <v>76</v>
      </c>
      <c r="B57" s="20" t="s">
        <v>77</v>
      </c>
      <c r="C57" s="14">
        <f>C58</f>
        <v>3505000</v>
      </c>
      <c r="D57" s="14">
        <f>D58</f>
        <v>0</v>
      </c>
      <c r="E57" s="14">
        <f>E58</f>
        <v>0</v>
      </c>
    </row>
    <row r="58" spans="1:5" ht="25.5">
      <c r="A58" s="3" t="s">
        <v>78</v>
      </c>
      <c r="B58" s="20" t="s">
        <v>79</v>
      </c>
      <c r="C58" s="14">
        <f>C95</f>
        <v>3505000</v>
      </c>
      <c r="D58" s="14">
        <f>D95</f>
        <v>0</v>
      </c>
      <c r="E58" s="14">
        <f>E95</f>
        <v>0</v>
      </c>
    </row>
    <row r="59" spans="1:5" ht="25.5">
      <c r="A59" s="3" t="s">
        <v>80</v>
      </c>
      <c r="B59" s="20" t="s">
        <v>81</v>
      </c>
      <c r="C59" s="14">
        <f>C60</f>
        <v>19284000</v>
      </c>
      <c r="D59" s="14">
        <f>D60</f>
        <v>20401000</v>
      </c>
      <c r="E59" s="14">
        <f>E60</f>
        <v>19711375</v>
      </c>
    </row>
    <row r="60" spans="1:5" ht="12.75">
      <c r="A60" s="3" t="s">
        <v>82</v>
      </c>
      <c r="B60" s="20" t="s">
        <v>83</v>
      </c>
      <c r="C60" s="14">
        <f>C61+C62+C63+C64</f>
        <v>19284000</v>
      </c>
      <c r="D60" s="14">
        <f>D61+D62+D63+D64</f>
        <v>20401000</v>
      </c>
      <c r="E60" s="14">
        <f>E61+E62+E63+E64</f>
        <v>19711375</v>
      </c>
    </row>
    <row r="61" spans="1:5" ht="12.75">
      <c r="A61" s="3" t="s">
        <v>84</v>
      </c>
      <c r="B61" s="20" t="s">
        <v>85</v>
      </c>
      <c r="C61" s="14">
        <f>C98+C122+C136+C151+C188</f>
        <v>14067000</v>
      </c>
      <c r="D61" s="14">
        <f>D98+D122+D136+D151+D188</f>
        <v>14534000</v>
      </c>
      <c r="E61" s="14">
        <f>E98+E122+E136+E151+E188</f>
        <v>13937740</v>
      </c>
    </row>
    <row r="62" spans="1:5" ht="12.75">
      <c r="A62" s="3" t="s">
        <v>86</v>
      </c>
      <c r="B62" s="20" t="s">
        <v>87</v>
      </c>
      <c r="C62" s="14">
        <f>C189</f>
        <v>61000</v>
      </c>
      <c r="D62" s="14">
        <f>D189</f>
        <v>61000</v>
      </c>
      <c r="E62" s="14">
        <f>E189</f>
        <v>46635</v>
      </c>
    </row>
    <row r="63" spans="1:5" ht="25.5">
      <c r="A63" s="3" t="s">
        <v>88</v>
      </c>
      <c r="B63" s="20" t="s">
        <v>89</v>
      </c>
      <c r="C63" s="14">
        <f>C174</f>
        <v>4350000</v>
      </c>
      <c r="D63" s="14">
        <f>D174</f>
        <v>5000000</v>
      </c>
      <c r="E63" s="14">
        <f>E174</f>
        <v>5000000</v>
      </c>
    </row>
    <row r="64" spans="1:5" ht="25.5">
      <c r="A64" s="3" t="s">
        <v>90</v>
      </c>
      <c r="B64" s="20" t="s">
        <v>91</v>
      </c>
      <c r="C64" s="14">
        <f>C167</f>
        <v>806000</v>
      </c>
      <c r="D64" s="14">
        <f>D167</f>
        <v>806000</v>
      </c>
      <c r="E64" s="14">
        <f>E167</f>
        <v>727000</v>
      </c>
    </row>
    <row r="65" spans="1:5" ht="12.75">
      <c r="A65" s="3" t="s">
        <v>92</v>
      </c>
      <c r="B65" s="20" t="s">
        <v>36</v>
      </c>
      <c r="C65" s="14">
        <f>C66</f>
        <v>68942000</v>
      </c>
      <c r="D65" s="14">
        <f>D66</f>
        <v>70653304</v>
      </c>
      <c r="E65" s="14">
        <f>E66</f>
        <v>69487097</v>
      </c>
    </row>
    <row r="66" spans="1:5" ht="12.75">
      <c r="A66" s="3" t="s">
        <v>93</v>
      </c>
      <c r="B66" s="20" t="s">
        <v>94</v>
      </c>
      <c r="C66" s="14">
        <f>C67+C68</f>
        <v>68942000</v>
      </c>
      <c r="D66" s="14">
        <f>D67+D68</f>
        <v>70653304</v>
      </c>
      <c r="E66" s="14">
        <f>E67+E68</f>
        <v>69487097</v>
      </c>
    </row>
    <row r="67" spans="1:5" ht="12.75">
      <c r="A67" s="3" t="s">
        <v>95</v>
      </c>
      <c r="B67" s="20" t="s">
        <v>96</v>
      </c>
      <c r="C67" s="14">
        <f>C154</f>
        <v>53807089</v>
      </c>
      <c r="D67" s="14">
        <f>D154</f>
        <v>57462389</v>
      </c>
      <c r="E67" s="14">
        <f>E154</f>
        <v>57393839</v>
      </c>
    </row>
    <row r="68" spans="1:5" ht="12.75">
      <c r="A68" s="3" t="s">
        <v>97</v>
      </c>
      <c r="B68" s="20" t="s">
        <v>98</v>
      </c>
      <c r="C68" s="14">
        <f>C125+C155</f>
        <v>15134911</v>
      </c>
      <c r="D68" s="14">
        <f>D125+D155</f>
        <v>13190915</v>
      </c>
      <c r="E68" s="14">
        <f>E125+E155</f>
        <v>12093258</v>
      </c>
    </row>
    <row r="69" spans="1:5" ht="12.75">
      <c r="A69" s="3" t="s">
        <v>99</v>
      </c>
      <c r="B69" s="20" t="s">
        <v>100</v>
      </c>
      <c r="C69" s="14">
        <f>C70+C71+C72</f>
        <v>7566000</v>
      </c>
      <c r="D69" s="14">
        <f>D70+D71+D72</f>
        <v>7636000</v>
      </c>
      <c r="E69" s="14">
        <f>E70+E71+E72</f>
        <v>7479670</v>
      </c>
    </row>
    <row r="70" spans="1:5" ht="12.75">
      <c r="A70" s="3" t="s">
        <v>101</v>
      </c>
      <c r="B70" s="20" t="s">
        <v>102</v>
      </c>
      <c r="C70" s="14">
        <f>C138+C157+C191</f>
        <v>1266000</v>
      </c>
      <c r="D70" s="14">
        <f>D138+D157+D191</f>
        <v>1236000</v>
      </c>
      <c r="E70" s="14">
        <f>E138+E157+E191</f>
        <v>1166687</v>
      </c>
    </row>
    <row r="71" spans="1:5" ht="12.75">
      <c r="A71" s="3" t="s">
        <v>103</v>
      </c>
      <c r="B71" s="20" t="s">
        <v>104</v>
      </c>
      <c r="C71" s="14">
        <f aca="true" t="shared" si="4" ref="C71:E72">C139</f>
        <v>400000</v>
      </c>
      <c r="D71" s="14">
        <f t="shared" si="4"/>
        <v>500000</v>
      </c>
      <c r="E71" s="14">
        <f t="shared" si="4"/>
        <v>467584</v>
      </c>
    </row>
    <row r="72" spans="1:5" ht="12.75">
      <c r="A72" s="3" t="s">
        <v>105</v>
      </c>
      <c r="B72" s="20" t="s">
        <v>106</v>
      </c>
      <c r="C72" s="14">
        <f t="shared" si="4"/>
        <v>5900000</v>
      </c>
      <c r="D72" s="14">
        <f t="shared" si="4"/>
        <v>5900000</v>
      </c>
      <c r="E72" s="14">
        <f t="shared" si="4"/>
        <v>5845399</v>
      </c>
    </row>
    <row r="73" spans="1:5" ht="12.75">
      <c r="A73" s="3" t="s">
        <v>107</v>
      </c>
      <c r="B73" s="20" t="s">
        <v>108</v>
      </c>
      <c r="C73" s="14">
        <f aca="true" t="shared" si="5" ref="C73:E75">C74</f>
        <v>979000</v>
      </c>
      <c r="D73" s="14">
        <f t="shared" si="5"/>
        <v>979000</v>
      </c>
      <c r="E73" s="14">
        <f t="shared" si="5"/>
        <v>942120</v>
      </c>
    </row>
    <row r="74" spans="1:5" ht="25.5">
      <c r="A74" s="3" t="s">
        <v>109</v>
      </c>
      <c r="B74" s="20" t="s">
        <v>110</v>
      </c>
      <c r="C74" s="14">
        <f t="shared" si="5"/>
        <v>979000</v>
      </c>
      <c r="D74" s="14">
        <f t="shared" si="5"/>
        <v>979000</v>
      </c>
      <c r="E74" s="14">
        <f t="shared" si="5"/>
        <v>942120</v>
      </c>
    </row>
    <row r="75" spans="1:5" ht="25.5">
      <c r="A75" s="3" t="s">
        <v>111</v>
      </c>
      <c r="B75" s="20" t="s">
        <v>112</v>
      </c>
      <c r="C75" s="14">
        <f t="shared" si="5"/>
        <v>979000</v>
      </c>
      <c r="D75" s="14">
        <f t="shared" si="5"/>
        <v>979000</v>
      </c>
      <c r="E75" s="14">
        <f t="shared" si="5"/>
        <v>942120</v>
      </c>
    </row>
    <row r="76" spans="1:5" ht="25.5">
      <c r="A76" s="3" t="s">
        <v>113</v>
      </c>
      <c r="B76" s="20" t="s">
        <v>114</v>
      </c>
      <c r="C76" s="14">
        <f>C178</f>
        <v>979000</v>
      </c>
      <c r="D76" s="14">
        <f>D178</f>
        <v>979000</v>
      </c>
      <c r="E76" s="14">
        <f>E178</f>
        <v>942120</v>
      </c>
    </row>
    <row r="77" spans="1:5" ht="25.5">
      <c r="A77" s="3" t="s">
        <v>175</v>
      </c>
      <c r="B77" s="20" t="s">
        <v>178</v>
      </c>
      <c r="C77" s="4">
        <f aca="true" t="shared" si="6" ref="C77:E78">C78</f>
        <v>0</v>
      </c>
      <c r="D77" s="4">
        <f t="shared" si="6"/>
        <v>0</v>
      </c>
      <c r="E77" s="4">
        <f t="shared" si="6"/>
        <v>-523463</v>
      </c>
    </row>
    <row r="78" spans="1:5" ht="25.5">
      <c r="A78" s="3" t="s">
        <v>176</v>
      </c>
      <c r="B78" s="20" t="s">
        <v>179</v>
      </c>
      <c r="C78" s="4">
        <f t="shared" si="6"/>
        <v>0</v>
      </c>
      <c r="D78" s="4">
        <f t="shared" si="6"/>
        <v>0</v>
      </c>
      <c r="E78" s="4">
        <f t="shared" si="6"/>
        <v>-523463</v>
      </c>
    </row>
    <row r="79" spans="1:5" ht="25.5">
      <c r="A79" s="3" t="s">
        <v>177</v>
      </c>
      <c r="B79" s="20" t="s">
        <v>180</v>
      </c>
      <c r="C79" s="15">
        <f>C88+C101+C128+C143+C160+C181</f>
        <v>0</v>
      </c>
      <c r="D79" s="15">
        <f>D88+D101+D128+D143+D160+D181</f>
        <v>0</v>
      </c>
      <c r="E79" s="15">
        <f>E88+E101+E128+E143+E160+E181</f>
        <v>-523463</v>
      </c>
    </row>
    <row r="80" spans="1:5" ht="25.5">
      <c r="A80" s="3" t="s">
        <v>116</v>
      </c>
      <c r="B80" s="20" t="s">
        <v>117</v>
      </c>
      <c r="C80" s="14">
        <f>C81+C89+C102</f>
        <v>20591000</v>
      </c>
      <c r="D80" s="14">
        <f>D81+D89+D102</f>
        <v>15458200</v>
      </c>
      <c r="E80" s="14">
        <f>E81+E89+E102</f>
        <v>11790605</v>
      </c>
    </row>
    <row r="81" spans="1:5" ht="12.75">
      <c r="A81" s="3" t="s">
        <v>149</v>
      </c>
      <c r="B81" s="20" t="s">
        <v>115</v>
      </c>
      <c r="C81" s="4">
        <v>13512000</v>
      </c>
      <c r="D81" s="4">
        <v>11922700</v>
      </c>
      <c r="E81" s="14">
        <f>E82</f>
        <v>8554254</v>
      </c>
    </row>
    <row r="82" spans="1:5" ht="12.75">
      <c r="A82" s="3" t="s">
        <v>63</v>
      </c>
      <c r="B82" s="20" t="s">
        <v>64</v>
      </c>
      <c r="C82" s="4">
        <v>13512000</v>
      </c>
      <c r="D82" s="4">
        <v>11922700</v>
      </c>
      <c r="E82" s="14">
        <f>E83+E86</f>
        <v>8554254</v>
      </c>
    </row>
    <row r="83" spans="1:5" ht="25.5">
      <c r="A83" s="3" t="s">
        <v>65</v>
      </c>
      <c r="B83" s="20" t="s">
        <v>66</v>
      </c>
      <c r="C83" s="4">
        <v>13512000</v>
      </c>
      <c r="D83" s="4">
        <v>11922700</v>
      </c>
      <c r="E83" s="14">
        <f>E84+E85</f>
        <v>8634016</v>
      </c>
    </row>
    <row r="84" spans="1:5" ht="25.5">
      <c r="A84" s="3" t="s">
        <v>67</v>
      </c>
      <c r="B84" s="20" t="s">
        <v>68</v>
      </c>
      <c r="C84" s="4">
        <v>7117000</v>
      </c>
      <c r="D84" s="4">
        <v>5796000</v>
      </c>
      <c r="E84" s="14">
        <v>5316403</v>
      </c>
    </row>
    <row r="85" spans="1:5" ht="12.75">
      <c r="A85" s="3" t="s">
        <v>69</v>
      </c>
      <c r="B85" s="20" t="s">
        <v>70</v>
      </c>
      <c r="C85" s="4">
        <v>6395000</v>
      </c>
      <c r="D85" s="4">
        <v>6126700</v>
      </c>
      <c r="E85" s="14">
        <v>3317613</v>
      </c>
    </row>
    <row r="86" spans="1:5" ht="25.5">
      <c r="A86" s="3" t="s">
        <v>175</v>
      </c>
      <c r="B86" s="20" t="s">
        <v>178</v>
      </c>
      <c r="C86" s="4">
        <f aca="true" t="shared" si="7" ref="C86:E87">C87</f>
        <v>0</v>
      </c>
      <c r="D86" s="4">
        <f t="shared" si="7"/>
        <v>0</v>
      </c>
      <c r="E86" s="4">
        <f t="shared" si="7"/>
        <v>-79762</v>
      </c>
    </row>
    <row r="87" spans="1:5" ht="25.5">
      <c r="A87" s="3" t="s">
        <v>176</v>
      </c>
      <c r="B87" s="20" t="s">
        <v>179</v>
      </c>
      <c r="C87" s="4">
        <f t="shared" si="7"/>
        <v>0</v>
      </c>
      <c r="D87" s="4">
        <f t="shared" si="7"/>
        <v>0</v>
      </c>
      <c r="E87" s="4">
        <f t="shared" si="7"/>
        <v>-79762</v>
      </c>
    </row>
    <row r="88" spans="1:5" ht="25.5">
      <c r="A88" s="3" t="s">
        <v>177</v>
      </c>
      <c r="B88" s="20" t="s">
        <v>180</v>
      </c>
      <c r="C88" s="4">
        <v>0</v>
      </c>
      <c r="D88" s="4"/>
      <c r="E88" s="15">
        <v>-79762</v>
      </c>
    </row>
    <row r="89" spans="1:5" ht="12.75">
      <c r="A89" s="3" t="s">
        <v>119</v>
      </c>
      <c r="B89" s="20" t="s">
        <v>118</v>
      </c>
      <c r="C89" s="14">
        <f>C90</f>
        <v>6258000</v>
      </c>
      <c r="D89" s="14">
        <f>D90</f>
        <v>2714500</v>
      </c>
      <c r="E89" s="14">
        <f>E90</f>
        <v>2650322</v>
      </c>
    </row>
    <row r="90" spans="1:5" ht="12.75">
      <c r="A90" s="3" t="s">
        <v>63</v>
      </c>
      <c r="B90" s="20" t="s">
        <v>64</v>
      </c>
      <c r="C90" s="14">
        <f>C91+C99</f>
        <v>6258000</v>
      </c>
      <c r="D90" s="14">
        <f>D91+D99</f>
        <v>2714500</v>
      </c>
      <c r="E90" s="14">
        <f>E91+E99</f>
        <v>2650322</v>
      </c>
    </row>
    <row r="91" spans="1:5" ht="25.5">
      <c r="A91" s="3" t="s">
        <v>65</v>
      </c>
      <c r="B91" s="20" t="s">
        <v>66</v>
      </c>
      <c r="C91" s="14">
        <f>C92+C93+C94+C96</f>
        <v>6258000</v>
      </c>
      <c r="D91" s="14">
        <f>D92+D93+D94+D96</f>
        <v>2714500</v>
      </c>
      <c r="E91" s="14">
        <f>E92+E93+E94+E96</f>
        <v>2672919</v>
      </c>
    </row>
    <row r="92" spans="1:5" ht="25.5">
      <c r="A92" s="3" t="s">
        <v>67</v>
      </c>
      <c r="B92" s="20" t="s">
        <v>68</v>
      </c>
      <c r="C92" s="4">
        <v>855000</v>
      </c>
      <c r="D92" s="4">
        <v>756100</v>
      </c>
      <c r="E92" s="14">
        <v>730330</v>
      </c>
    </row>
    <row r="93" spans="1:5" ht="12.75">
      <c r="A93" s="3" t="s">
        <v>69</v>
      </c>
      <c r="B93" s="20" t="s">
        <v>70</v>
      </c>
      <c r="C93" s="4">
        <v>550000</v>
      </c>
      <c r="D93" s="4">
        <v>607400</v>
      </c>
      <c r="E93" s="14">
        <v>591589</v>
      </c>
    </row>
    <row r="94" spans="1:5" ht="12.75">
      <c r="A94" s="3" t="s">
        <v>76</v>
      </c>
      <c r="B94" s="20" t="s">
        <v>77</v>
      </c>
      <c r="C94" s="14">
        <f>C95</f>
        <v>3505000</v>
      </c>
      <c r="D94" s="14">
        <f>D95</f>
        <v>0</v>
      </c>
      <c r="E94" s="14">
        <f>E95</f>
        <v>0</v>
      </c>
    </row>
    <row r="95" spans="1:5" ht="25.5">
      <c r="A95" s="3" t="s">
        <v>78</v>
      </c>
      <c r="B95" s="20" t="s">
        <v>79</v>
      </c>
      <c r="C95" s="4">
        <v>3505000</v>
      </c>
      <c r="D95" s="4">
        <v>0</v>
      </c>
      <c r="E95" s="14"/>
    </row>
    <row r="96" spans="1:5" ht="25.5">
      <c r="A96" s="3" t="s">
        <v>80</v>
      </c>
      <c r="B96" s="20" t="s">
        <v>81</v>
      </c>
      <c r="C96" s="14">
        <f aca="true" t="shared" si="8" ref="C96:E97">C97</f>
        <v>1348000</v>
      </c>
      <c r="D96" s="14">
        <f t="shared" si="8"/>
        <v>1351000</v>
      </c>
      <c r="E96" s="14">
        <f t="shared" si="8"/>
        <v>1351000</v>
      </c>
    </row>
    <row r="97" spans="1:5" ht="12.75">
      <c r="A97" s="3" t="s">
        <v>82</v>
      </c>
      <c r="B97" s="20" t="s">
        <v>83</v>
      </c>
      <c r="C97" s="14">
        <f t="shared" si="8"/>
        <v>1348000</v>
      </c>
      <c r="D97" s="14">
        <f t="shared" si="8"/>
        <v>1351000</v>
      </c>
      <c r="E97" s="14">
        <f t="shared" si="8"/>
        <v>1351000</v>
      </c>
    </row>
    <row r="98" spans="1:5" ht="12.75">
      <c r="A98" s="3" t="s">
        <v>84</v>
      </c>
      <c r="B98" s="20" t="s">
        <v>85</v>
      </c>
      <c r="C98" s="4">
        <v>1348000</v>
      </c>
      <c r="D98" s="4">
        <v>1351000</v>
      </c>
      <c r="E98" s="14">
        <v>1351000</v>
      </c>
    </row>
    <row r="99" spans="1:5" ht="25.5">
      <c r="A99" s="3" t="s">
        <v>175</v>
      </c>
      <c r="B99" s="20" t="s">
        <v>178</v>
      </c>
      <c r="C99" s="4">
        <f aca="true" t="shared" si="9" ref="C99:E100">C100</f>
        <v>0</v>
      </c>
      <c r="D99" s="4">
        <f t="shared" si="9"/>
        <v>0</v>
      </c>
      <c r="E99" s="4">
        <f t="shared" si="9"/>
        <v>-22597</v>
      </c>
    </row>
    <row r="100" spans="1:5" ht="25.5">
      <c r="A100" s="3" t="s">
        <v>176</v>
      </c>
      <c r="B100" s="20" t="s">
        <v>179</v>
      </c>
      <c r="C100" s="4">
        <f t="shared" si="9"/>
        <v>0</v>
      </c>
      <c r="D100" s="4">
        <f t="shared" si="9"/>
        <v>0</v>
      </c>
      <c r="E100" s="4">
        <f t="shared" si="9"/>
        <v>-22597</v>
      </c>
    </row>
    <row r="101" spans="1:5" ht="25.5">
      <c r="A101" s="3" t="s">
        <v>177</v>
      </c>
      <c r="B101" s="20" t="s">
        <v>180</v>
      </c>
      <c r="C101" s="4">
        <v>0</v>
      </c>
      <c r="D101" s="4"/>
      <c r="E101" s="15">
        <v>-22597</v>
      </c>
    </row>
    <row r="102" spans="1:5" ht="12.75">
      <c r="A102" s="3" t="s">
        <v>120</v>
      </c>
      <c r="B102" s="20" t="s">
        <v>121</v>
      </c>
      <c r="C102" s="14">
        <f aca="true" t="shared" si="10" ref="C102:E106">C103</f>
        <v>821000</v>
      </c>
      <c r="D102" s="14">
        <f t="shared" si="10"/>
        <v>821000</v>
      </c>
      <c r="E102" s="14">
        <f t="shared" si="10"/>
        <v>586029</v>
      </c>
    </row>
    <row r="103" spans="1:5" ht="12.75">
      <c r="A103" s="3" t="s">
        <v>63</v>
      </c>
      <c r="B103" s="20" t="s">
        <v>64</v>
      </c>
      <c r="C103" s="14">
        <f t="shared" si="10"/>
        <v>821000</v>
      </c>
      <c r="D103" s="14">
        <f t="shared" si="10"/>
        <v>821000</v>
      </c>
      <c r="E103" s="14">
        <f t="shared" si="10"/>
        <v>586029</v>
      </c>
    </row>
    <row r="104" spans="1:5" ht="25.5">
      <c r="A104" s="3" t="s">
        <v>65</v>
      </c>
      <c r="B104" s="20" t="s">
        <v>66</v>
      </c>
      <c r="C104" s="14">
        <f t="shared" si="10"/>
        <v>821000</v>
      </c>
      <c r="D104" s="14">
        <f t="shared" si="10"/>
        <v>821000</v>
      </c>
      <c r="E104" s="14">
        <f t="shared" si="10"/>
        <v>586029</v>
      </c>
    </row>
    <row r="105" spans="1:5" ht="12.75">
      <c r="A105" s="3" t="s">
        <v>71</v>
      </c>
      <c r="B105" s="20" t="s">
        <v>72</v>
      </c>
      <c r="C105" s="14">
        <f t="shared" si="10"/>
        <v>821000</v>
      </c>
      <c r="D105" s="14">
        <f t="shared" si="10"/>
        <v>821000</v>
      </c>
      <c r="E105" s="14">
        <f t="shared" si="10"/>
        <v>586029</v>
      </c>
    </row>
    <row r="106" spans="1:5" ht="25.5">
      <c r="A106" s="3" t="s">
        <v>73</v>
      </c>
      <c r="B106" s="20" t="s">
        <v>34</v>
      </c>
      <c r="C106" s="14">
        <f t="shared" si="10"/>
        <v>821000</v>
      </c>
      <c r="D106" s="14">
        <f t="shared" si="10"/>
        <v>821000</v>
      </c>
      <c r="E106" s="14">
        <f t="shared" si="10"/>
        <v>586029</v>
      </c>
    </row>
    <row r="107" spans="1:5" ht="25.5">
      <c r="A107" s="3" t="s">
        <v>74</v>
      </c>
      <c r="B107" s="20" t="s">
        <v>75</v>
      </c>
      <c r="C107" s="4">
        <v>821000</v>
      </c>
      <c r="D107" s="4">
        <v>821000</v>
      </c>
      <c r="E107" s="14">
        <v>586029</v>
      </c>
    </row>
    <row r="108" spans="1:5" ht="25.5">
      <c r="A108" s="3" t="s">
        <v>122</v>
      </c>
      <c r="B108" s="20" t="s">
        <v>123</v>
      </c>
      <c r="C108" s="14">
        <f>C109</f>
        <v>317000</v>
      </c>
      <c r="D108" s="14">
        <f>D109</f>
        <v>303000</v>
      </c>
      <c r="E108" s="14">
        <f>E109</f>
        <v>268069</v>
      </c>
    </row>
    <row r="109" spans="1:5" ht="12.75">
      <c r="A109" s="3" t="s">
        <v>150</v>
      </c>
      <c r="B109" s="20" t="s">
        <v>124</v>
      </c>
      <c r="C109" s="4">
        <v>317000</v>
      </c>
      <c r="D109" s="4">
        <v>303000</v>
      </c>
      <c r="E109" s="14">
        <f>E110</f>
        <v>268069</v>
      </c>
    </row>
    <row r="110" spans="1:5" ht="12.75">
      <c r="A110" s="3" t="s">
        <v>63</v>
      </c>
      <c r="B110" s="20" t="s">
        <v>64</v>
      </c>
      <c r="C110" s="4">
        <v>317000</v>
      </c>
      <c r="D110" s="4">
        <v>303000</v>
      </c>
      <c r="E110" s="14">
        <f>E111</f>
        <v>268069</v>
      </c>
    </row>
    <row r="111" spans="1:5" ht="25.5">
      <c r="A111" s="3" t="s">
        <v>65</v>
      </c>
      <c r="B111" s="20" t="s">
        <v>66</v>
      </c>
      <c r="C111" s="4">
        <v>317000</v>
      </c>
      <c r="D111" s="4">
        <v>303000</v>
      </c>
      <c r="E111" s="14">
        <f>E112+E113</f>
        <v>268069</v>
      </c>
    </row>
    <row r="112" spans="1:5" ht="25.5">
      <c r="A112" s="3" t="s">
        <v>67</v>
      </c>
      <c r="B112" s="20" t="s">
        <v>68</v>
      </c>
      <c r="C112" s="4">
        <v>14000</v>
      </c>
      <c r="D112" s="4">
        <v>0</v>
      </c>
      <c r="E112" s="14"/>
    </row>
    <row r="113" spans="1:5" ht="12.75">
      <c r="A113" s="3" t="s">
        <v>69</v>
      </c>
      <c r="B113" s="20" t="s">
        <v>70</v>
      </c>
      <c r="C113" s="4">
        <v>303000</v>
      </c>
      <c r="D113" s="4">
        <v>303000</v>
      </c>
      <c r="E113" s="14">
        <v>268069</v>
      </c>
    </row>
    <row r="114" spans="1:5" ht="25.5">
      <c r="A114" s="3" t="s">
        <v>125</v>
      </c>
      <c r="B114" s="20" t="s">
        <v>126</v>
      </c>
      <c r="C114" s="14">
        <f>C115+C129+C144</f>
        <v>140495000</v>
      </c>
      <c r="D114" s="14">
        <f>D115+D129+D144</f>
        <v>141951304</v>
      </c>
      <c r="E114" s="14">
        <f>E115+E129+E144</f>
        <v>139112662</v>
      </c>
    </row>
    <row r="115" spans="1:5" ht="12.75">
      <c r="A115" s="3" t="s">
        <v>151</v>
      </c>
      <c r="B115" s="20" t="s">
        <v>127</v>
      </c>
      <c r="C115" s="14">
        <f>C116</f>
        <v>19393000</v>
      </c>
      <c r="D115" s="14">
        <f>D116</f>
        <v>18637304</v>
      </c>
      <c r="E115" s="14">
        <f>E116</f>
        <v>17130592</v>
      </c>
    </row>
    <row r="116" spans="1:5" ht="12.75">
      <c r="A116" s="3" t="s">
        <v>63</v>
      </c>
      <c r="B116" s="20" t="s">
        <v>64</v>
      </c>
      <c r="C116" s="14">
        <f>C117+C126</f>
        <v>19393000</v>
      </c>
      <c r="D116" s="14">
        <f>D117+D126</f>
        <v>18637304</v>
      </c>
      <c r="E116" s="14">
        <f>E117+E126</f>
        <v>17130592</v>
      </c>
    </row>
    <row r="117" spans="1:5" ht="25.5">
      <c r="A117" s="3" t="s">
        <v>65</v>
      </c>
      <c r="B117" s="20" t="s">
        <v>66</v>
      </c>
      <c r="C117" s="14">
        <f>C118+C119+C120+C123</f>
        <v>19393000</v>
      </c>
      <c r="D117" s="14">
        <f>D118+D119+D120+D123</f>
        <v>18637304</v>
      </c>
      <c r="E117" s="14">
        <f>E118+E119+E120+E123</f>
        <v>17171804</v>
      </c>
    </row>
    <row r="118" spans="1:5" ht="25.5">
      <c r="A118" s="3" t="s">
        <v>67</v>
      </c>
      <c r="B118" s="20" t="s">
        <v>68</v>
      </c>
      <c r="C118" s="4">
        <v>5930000</v>
      </c>
      <c r="D118" s="4">
        <v>5834000</v>
      </c>
      <c r="E118" s="14">
        <v>5734046</v>
      </c>
    </row>
    <row r="119" spans="1:5" ht="12.75">
      <c r="A119" s="3" t="s">
        <v>69</v>
      </c>
      <c r="B119" s="20" t="s">
        <v>70</v>
      </c>
      <c r="C119" s="4">
        <v>860000</v>
      </c>
      <c r="D119" s="4">
        <v>860000</v>
      </c>
      <c r="E119" s="14">
        <v>751858</v>
      </c>
    </row>
    <row r="120" spans="1:5" ht="25.5">
      <c r="A120" s="3" t="s">
        <v>80</v>
      </c>
      <c r="B120" s="20" t="s">
        <v>81</v>
      </c>
      <c r="C120" s="4">
        <v>0</v>
      </c>
      <c r="D120" s="4">
        <v>300000</v>
      </c>
      <c r="E120" s="14">
        <f>E121</f>
        <v>0</v>
      </c>
    </row>
    <row r="121" spans="1:5" ht="12.75">
      <c r="A121" s="3" t="s">
        <v>82</v>
      </c>
      <c r="B121" s="20" t="s">
        <v>83</v>
      </c>
      <c r="C121" s="4">
        <v>0</v>
      </c>
      <c r="D121" s="4">
        <v>300000</v>
      </c>
      <c r="E121" s="14">
        <f>E122</f>
        <v>0</v>
      </c>
    </row>
    <row r="122" spans="1:5" ht="12.75">
      <c r="A122" s="3" t="s">
        <v>84</v>
      </c>
      <c r="B122" s="20" t="s">
        <v>85</v>
      </c>
      <c r="C122" s="4">
        <v>0</v>
      </c>
      <c r="D122" s="4">
        <v>300000</v>
      </c>
      <c r="E122" s="14"/>
    </row>
    <row r="123" spans="1:5" ht="12.75">
      <c r="A123" s="3" t="s">
        <v>92</v>
      </c>
      <c r="B123" s="20" t="s">
        <v>36</v>
      </c>
      <c r="C123" s="14">
        <f aca="true" t="shared" si="11" ref="C123:E124">C124</f>
        <v>12603000</v>
      </c>
      <c r="D123" s="14">
        <f t="shared" si="11"/>
        <v>11643304</v>
      </c>
      <c r="E123" s="14">
        <f t="shared" si="11"/>
        <v>10685900</v>
      </c>
    </row>
    <row r="124" spans="1:5" ht="12.75">
      <c r="A124" s="3" t="s">
        <v>93</v>
      </c>
      <c r="B124" s="20" t="s">
        <v>94</v>
      </c>
      <c r="C124" s="14">
        <f t="shared" si="11"/>
        <v>12603000</v>
      </c>
      <c r="D124" s="14">
        <f t="shared" si="11"/>
        <v>11643304</v>
      </c>
      <c r="E124" s="14">
        <f t="shared" si="11"/>
        <v>10685900</v>
      </c>
    </row>
    <row r="125" spans="1:5" ht="12.75">
      <c r="A125" s="3" t="s">
        <v>97</v>
      </c>
      <c r="B125" s="20" t="s">
        <v>98</v>
      </c>
      <c r="C125" s="4">
        <v>12603000</v>
      </c>
      <c r="D125" s="4">
        <v>11643304</v>
      </c>
      <c r="E125" s="14">
        <v>10685900</v>
      </c>
    </row>
    <row r="126" spans="1:5" ht="25.5">
      <c r="A126" s="3" t="s">
        <v>175</v>
      </c>
      <c r="B126" s="20" t="s">
        <v>178</v>
      </c>
      <c r="C126" s="4">
        <f aca="true" t="shared" si="12" ref="C126:E127">C127</f>
        <v>0</v>
      </c>
      <c r="D126" s="4">
        <f t="shared" si="12"/>
        <v>0</v>
      </c>
      <c r="E126" s="4">
        <f t="shared" si="12"/>
        <v>-41212</v>
      </c>
    </row>
    <row r="127" spans="1:5" ht="25.5">
      <c r="A127" s="3" t="s">
        <v>176</v>
      </c>
      <c r="B127" s="20" t="s">
        <v>179</v>
      </c>
      <c r="C127" s="4">
        <f t="shared" si="12"/>
        <v>0</v>
      </c>
      <c r="D127" s="4">
        <f t="shared" si="12"/>
        <v>0</v>
      </c>
      <c r="E127" s="4">
        <f t="shared" si="12"/>
        <v>-41212</v>
      </c>
    </row>
    <row r="128" spans="1:5" ht="25.5">
      <c r="A128" s="3" t="s">
        <v>177</v>
      </c>
      <c r="B128" s="20" t="s">
        <v>180</v>
      </c>
      <c r="C128" s="4">
        <v>0</v>
      </c>
      <c r="D128" s="4"/>
      <c r="E128" s="15">
        <v>-41212</v>
      </c>
    </row>
    <row r="129" spans="1:5" ht="12.75">
      <c r="A129" s="3" t="s">
        <v>152</v>
      </c>
      <c r="B129" s="20" t="s">
        <v>128</v>
      </c>
      <c r="C129" s="14">
        <f>C130</f>
        <v>20893000</v>
      </c>
      <c r="D129" s="14">
        <f>D130</f>
        <v>21275000</v>
      </c>
      <c r="E129" s="14">
        <f>E130</f>
        <v>20680304</v>
      </c>
    </row>
    <row r="130" spans="1:5" ht="12.75">
      <c r="A130" s="3" t="s">
        <v>63</v>
      </c>
      <c r="B130" s="20" t="s">
        <v>64</v>
      </c>
      <c r="C130" s="14">
        <f>C131+C141</f>
        <v>20893000</v>
      </c>
      <c r="D130" s="14">
        <f>D131+D141</f>
        <v>21275000</v>
      </c>
      <c r="E130" s="14">
        <f>E131+E141</f>
        <v>20680304</v>
      </c>
    </row>
    <row r="131" spans="1:5" ht="25.5">
      <c r="A131" s="3" t="s">
        <v>65</v>
      </c>
      <c r="B131" s="20" t="s">
        <v>66</v>
      </c>
      <c r="C131" s="14">
        <f>C132+C133+C134+C137</f>
        <v>20893000</v>
      </c>
      <c r="D131" s="14">
        <f>D132+D133+D134+D137</f>
        <v>21275000</v>
      </c>
      <c r="E131" s="14">
        <f>E132+E133+E134+E137</f>
        <v>20722685</v>
      </c>
    </row>
    <row r="132" spans="1:5" ht="25.5">
      <c r="A132" s="3" t="s">
        <v>67</v>
      </c>
      <c r="B132" s="20" t="s">
        <v>68</v>
      </c>
      <c r="C132" s="4">
        <v>1328000</v>
      </c>
      <c r="D132" s="4">
        <v>1270500</v>
      </c>
      <c r="E132" s="14">
        <v>1269997</v>
      </c>
    </row>
    <row r="133" spans="1:5" ht="12.75">
      <c r="A133" s="3" t="s">
        <v>69</v>
      </c>
      <c r="B133" s="20" t="s">
        <v>70</v>
      </c>
      <c r="C133" s="4">
        <v>380000</v>
      </c>
      <c r="D133" s="4">
        <v>584500</v>
      </c>
      <c r="E133" s="14">
        <v>408278</v>
      </c>
    </row>
    <row r="134" spans="1:5" ht="25.5">
      <c r="A134" s="3" t="s">
        <v>80</v>
      </c>
      <c r="B134" s="20" t="s">
        <v>81</v>
      </c>
      <c r="C134" s="14">
        <f aca="true" t="shared" si="13" ref="C134:E135">C135</f>
        <v>12085000</v>
      </c>
      <c r="D134" s="14">
        <f t="shared" si="13"/>
        <v>12250000</v>
      </c>
      <c r="E134" s="14">
        <f t="shared" si="13"/>
        <v>11993740</v>
      </c>
    </row>
    <row r="135" spans="1:5" ht="12.75">
      <c r="A135" s="3" t="s">
        <v>82</v>
      </c>
      <c r="B135" s="20" t="s">
        <v>83</v>
      </c>
      <c r="C135" s="14">
        <f t="shared" si="13"/>
        <v>12085000</v>
      </c>
      <c r="D135" s="14">
        <f t="shared" si="13"/>
        <v>12250000</v>
      </c>
      <c r="E135" s="14">
        <f t="shared" si="13"/>
        <v>11993740</v>
      </c>
    </row>
    <row r="136" spans="1:5" ht="12.75">
      <c r="A136" s="3" t="s">
        <v>84</v>
      </c>
      <c r="B136" s="20" t="s">
        <v>85</v>
      </c>
      <c r="C136" s="4">
        <v>12085000</v>
      </c>
      <c r="D136" s="4">
        <v>12250000</v>
      </c>
      <c r="E136" s="14">
        <v>11993740</v>
      </c>
    </row>
    <row r="137" spans="1:5" ht="12.75">
      <c r="A137" s="3" t="s">
        <v>99</v>
      </c>
      <c r="B137" s="20" t="s">
        <v>100</v>
      </c>
      <c r="C137" s="14">
        <f>C138+C139+C140</f>
        <v>7100000</v>
      </c>
      <c r="D137" s="14">
        <f>D138+D139+D140</f>
        <v>7170000</v>
      </c>
      <c r="E137" s="14">
        <f>E138+E139+E140</f>
        <v>7050670</v>
      </c>
    </row>
    <row r="138" spans="1:5" ht="12.75">
      <c r="A138" s="3" t="s">
        <v>101</v>
      </c>
      <c r="B138" s="20" t="s">
        <v>102</v>
      </c>
      <c r="C138" s="4">
        <v>800000</v>
      </c>
      <c r="D138" s="4">
        <v>770000</v>
      </c>
      <c r="E138" s="14">
        <v>737687</v>
      </c>
    </row>
    <row r="139" spans="1:5" ht="12.75">
      <c r="A139" s="3" t="s">
        <v>103</v>
      </c>
      <c r="B139" s="20" t="s">
        <v>104</v>
      </c>
      <c r="C139" s="4">
        <v>400000</v>
      </c>
      <c r="D139" s="4">
        <v>500000</v>
      </c>
      <c r="E139" s="14">
        <v>467584</v>
      </c>
    </row>
    <row r="140" spans="1:5" ht="12.75">
      <c r="A140" s="3" t="s">
        <v>105</v>
      </c>
      <c r="B140" s="20" t="s">
        <v>106</v>
      </c>
      <c r="C140" s="4">
        <v>5900000</v>
      </c>
      <c r="D140" s="4">
        <v>5900000</v>
      </c>
      <c r="E140" s="14">
        <v>5845399</v>
      </c>
    </row>
    <row r="141" spans="1:5" ht="25.5">
      <c r="A141" s="3" t="s">
        <v>175</v>
      </c>
      <c r="B141" s="20" t="s">
        <v>178</v>
      </c>
      <c r="C141" s="4">
        <f aca="true" t="shared" si="14" ref="C141:E142">C142</f>
        <v>0</v>
      </c>
      <c r="D141" s="4">
        <f t="shared" si="14"/>
        <v>0</v>
      </c>
      <c r="E141" s="4">
        <f t="shared" si="14"/>
        <v>-42381</v>
      </c>
    </row>
    <row r="142" spans="1:5" ht="25.5">
      <c r="A142" s="3" t="s">
        <v>176</v>
      </c>
      <c r="B142" s="20" t="s">
        <v>179</v>
      </c>
      <c r="C142" s="4">
        <f t="shared" si="14"/>
        <v>0</v>
      </c>
      <c r="D142" s="4">
        <f t="shared" si="14"/>
        <v>0</v>
      </c>
      <c r="E142" s="4">
        <f t="shared" si="14"/>
        <v>-42381</v>
      </c>
    </row>
    <row r="143" spans="1:5" ht="25.5">
      <c r="A143" s="3" t="s">
        <v>177</v>
      </c>
      <c r="B143" s="20" t="s">
        <v>180</v>
      </c>
      <c r="C143" s="4">
        <v>0</v>
      </c>
      <c r="D143" s="4"/>
      <c r="E143" s="15">
        <v>-42381</v>
      </c>
    </row>
    <row r="144" spans="1:5" ht="38.25">
      <c r="A144" s="3" t="s">
        <v>129</v>
      </c>
      <c r="B144" s="20" t="s">
        <v>130</v>
      </c>
      <c r="C144" s="14">
        <f>C145</f>
        <v>100209000</v>
      </c>
      <c r="D144" s="14">
        <f>D145</f>
        <v>102039000</v>
      </c>
      <c r="E144" s="14">
        <f>E145</f>
        <v>101301766</v>
      </c>
    </row>
    <row r="145" spans="1:5" ht="12.75">
      <c r="A145" s="3" t="s">
        <v>63</v>
      </c>
      <c r="B145" s="20" t="s">
        <v>64</v>
      </c>
      <c r="C145" s="14">
        <f>C146+C158</f>
        <v>100209000</v>
      </c>
      <c r="D145" s="14">
        <f>D146+D158</f>
        <v>102039000</v>
      </c>
      <c r="E145" s="14">
        <f>E146+E158</f>
        <v>101301766</v>
      </c>
    </row>
    <row r="146" spans="1:5" ht="25.5">
      <c r="A146" s="3" t="s">
        <v>65</v>
      </c>
      <c r="B146" s="20" t="s">
        <v>66</v>
      </c>
      <c r="C146" s="14">
        <f>C147+C148+C149+C152+C156</f>
        <v>100209000</v>
      </c>
      <c r="D146" s="14">
        <f>D147+D148+D149+D152+D156</f>
        <v>102039000</v>
      </c>
      <c r="E146" s="14">
        <f>E147+E148+E149+E152+E156</f>
        <v>101617404</v>
      </c>
    </row>
    <row r="147" spans="1:5" ht="25.5">
      <c r="A147" s="3" t="s">
        <v>67</v>
      </c>
      <c r="B147" s="20" t="s">
        <v>68</v>
      </c>
      <c r="C147" s="4">
        <v>25815000</v>
      </c>
      <c r="D147" s="4">
        <v>24430232</v>
      </c>
      <c r="E147" s="14">
        <v>24412048</v>
      </c>
    </row>
    <row r="148" spans="1:5" ht="12.75">
      <c r="A148" s="3" t="s">
        <v>69</v>
      </c>
      <c r="B148" s="20" t="s">
        <v>70</v>
      </c>
      <c r="C148" s="4">
        <v>17061000</v>
      </c>
      <c r="D148" s="4">
        <v>17605768</v>
      </c>
      <c r="E148" s="14">
        <v>17419159</v>
      </c>
    </row>
    <row r="149" spans="1:5" ht="25.5">
      <c r="A149" s="3" t="s">
        <v>80</v>
      </c>
      <c r="B149" s="20" t="s">
        <v>81</v>
      </c>
      <c r="C149" s="14">
        <f aca="true" t="shared" si="15" ref="C149:E150">C150</f>
        <v>594000</v>
      </c>
      <c r="D149" s="14">
        <f t="shared" si="15"/>
        <v>593000</v>
      </c>
      <c r="E149" s="14">
        <f t="shared" si="15"/>
        <v>593000</v>
      </c>
    </row>
    <row r="150" spans="1:5" ht="12.75">
      <c r="A150" s="3" t="s">
        <v>82</v>
      </c>
      <c r="B150" s="20" t="s">
        <v>83</v>
      </c>
      <c r="C150" s="14">
        <f t="shared" si="15"/>
        <v>594000</v>
      </c>
      <c r="D150" s="14">
        <f t="shared" si="15"/>
        <v>593000</v>
      </c>
      <c r="E150" s="14">
        <f t="shared" si="15"/>
        <v>593000</v>
      </c>
    </row>
    <row r="151" spans="1:5" ht="12.75">
      <c r="A151" s="3" t="s">
        <v>84</v>
      </c>
      <c r="B151" s="20" t="s">
        <v>85</v>
      </c>
      <c r="C151" s="4">
        <v>594000</v>
      </c>
      <c r="D151" s="4">
        <v>593000</v>
      </c>
      <c r="E151" s="14">
        <v>593000</v>
      </c>
    </row>
    <row r="152" spans="1:5" ht="12.75">
      <c r="A152" s="3" t="s">
        <v>92</v>
      </c>
      <c r="B152" s="20" t="s">
        <v>36</v>
      </c>
      <c r="C152" s="14">
        <f>C153</f>
        <v>56339000</v>
      </c>
      <c r="D152" s="14">
        <f>D153</f>
        <v>59010000</v>
      </c>
      <c r="E152" s="14">
        <f>E153</f>
        <v>58801197</v>
      </c>
    </row>
    <row r="153" spans="1:5" ht="12.75">
      <c r="A153" s="3" t="s">
        <v>93</v>
      </c>
      <c r="B153" s="20" t="s">
        <v>94</v>
      </c>
      <c r="C153" s="14">
        <f>C154+C155</f>
        <v>56339000</v>
      </c>
      <c r="D153" s="14">
        <f>D154+D155</f>
        <v>59010000</v>
      </c>
      <c r="E153" s="14">
        <f>E154+E155</f>
        <v>58801197</v>
      </c>
    </row>
    <row r="154" spans="1:5" ht="12.75">
      <c r="A154" s="3" t="s">
        <v>95</v>
      </c>
      <c r="B154" s="20" t="s">
        <v>96</v>
      </c>
      <c r="C154" s="4">
        <v>53807089</v>
      </c>
      <c r="D154" s="4">
        <v>57462389</v>
      </c>
      <c r="E154" s="14">
        <v>57393839</v>
      </c>
    </row>
    <row r="155" spans="1:5" ht="12.75">
      <c r="A155" s="3" t="s">
        <v>97</v>
      </c>
      <c r="B155" s="20" t="s">
        <v>98</v>
      </c>
      <c r="C155" s="4">
        <v>2531911</v>
      </c>
      <c r="D155" s="4">
        <v>1547611</v>
      </c>
      <c r="E155" s="14">
        <v>1407358</v>
      </c>
    </row>
    <row r="156" spans="1:5" ht="12.75">
      <c r="A156" s="3" t="s">
        <v>99</v>
      </c>
      <c r="B156" s="20" t="s">
        <v>100</v>
      </c>
      <c r="C156" s="14">
        <f>C157</f>
        <v>400000</v>
      </c>
      <c r="D156" s="14">
        <f>D157</f>
        <v>400000</v>
      </c>
      <c r="E156" s="14">
        <f>E157</f>
        <v>392000</v>
      </c>
    </row>
    <row r="157" spans="1:5" ht="12.75">
      <c r="A157" s="3" t="s">
        <v>101</v>
      </c>
      <c r="B157" s="20" t="s">
        <v>102</v>
      </c>
      <c r="C157" s="4">
        <v>400000</v>
      </c>
      <c r="D157" s="4">
        <v>400000</v>
      </c>
      <c r="E157" s="14">
        <v>392000</v>
      </c>
    </row>
    <row r="158" spans="1:5" ht="25.5">
      <c r="A158" s="3" t="s">
        <v>175</v>
      </c>
      <c r="B158" s="20" t="s">
        <v>178</v>
      </c>
      <c r="C158" s="4">
        <f aca="true" t="shared" si="16" ref="C158:E159">C159</f>
        <v>0</v>
      </c>
      <c r="D158" s="4">
        <f t="shared" si="16"/>
        <v>0</v>
      </c>
      <c r="E158" s="4">
        <f t="shared" si="16"/>
        <v>-315638</v>
      </c>
    </row>
    <row r="159" spans="1:5" ht="25.5">
      <c r="A159" s="3" t="s">
        <v>176</v>
      </c>
      <c r="B159" s="20" t="s">
        <v>179</v>
      </c>
      <c r="C159" s="4">
        <f t="shared" si="16"/>
        <v>0</v>
      </c>
      <c r="D159" s="4">
        <f t="shared" si="16"/>
        <v>0</v>
      </c>
      <c r="E159" s="4">
        <f t="shared" si="16"/>
        <v>-315638</v>
      </c>
    </row>
    <row r="160" spans="1:5" ht="25.5">
      <c r="A160" s="3" t="s">
        <v>177</v>
      </c>
      <c r="B160" s="20" t="s">
        <v>180</v>
      </c>
      <c r="C160" s="4">
        <v>0</v>
      </c>
      <c r="D160" s="4"/>
      <c r="E160" s="15">
        <v>-315638</v>
      </c>
    </row>
    <row r="161" spans="1:5" ht="25.5">
      <c r="A161" s="3" t="s">
        <v>131</v>
      </c>
      <c r="B161" s="20" t="s">
        <v>132</v>
      </c>
      <c r="C161" s="14">
        <f>C162+C168+C182</f>
        <v>38991000</v>
      </c>
      <c r="D161" s="14">
        <f>D162+D168+D182</f>
        <v>60204000</v>
      </c>
      <c r="E161" s="14">
        <f>E162+E168+E182</f>
        <v>53698900</v>
      </c>
    </row>
    <row r="162" spans="1:5" ht="12.75">
      <c r="A162" s="3" t="s">
        <v>153</v>
      </c>
      <c r="B162" s="20" t="s">
        <v>133</v>
      </c>
      <c r="C162" s="14">
        <f aca="true" t="shared" si="17" ref="C162:E166">C163</f>
        <v>806000</v>
      </c>
      <c r="D162" s="14">
        <f t="shared" si="17"/>
        <v>806000</v>
      </c>
      <c r="E162" s="14">
        <f t="shared" si="17"/>
        <v>727000</v>
      </c>
    </row>
    <row r="163" spans="1:5" ht="12.75">
      <c r="A163" s="3" t="s">
        <v>63</v>
      </c>
      <c r="B163" s="20" t="s">
        <v>64</v>
      </c>
      <c r="C163" s="14">
        <f t="shared" si="17"/>
        <v>806000</v>
      </c>
      <c r="D163" s="14">
        <f t="shared" si="17"/>
        <v>806000</v>
      </c>
      <c r="E163" s="14">
        <f t="shared" si="17"/>
        <v>727000</v>
      </c>
    </row>
    <row r="164" spans="1:5" ht="25.5">
      <c r="A164" s="3" t="s">
        <v>65</v>
      </c>
      <c r="B164" s="20" t="s">
        <v>66</v>
      </c>
      <c r="C164" s="14">
        <f t="shared" si="17"/>
        <v>806000</v>
      </c>
      <c r="D164" s="14">
        <f t="shared" si="17"/>
        <v>806000</v>
      </c>
      <c r="E164" s="14">
        <f t="shared" si="17"/>
        <v>727000</v>
      </c>
    </row>
    <row r="165" spans="1:5" ht="25.5">
      <c r="A165" s="3" t="s">
        <v>80</v>
      </c>
      <c r="B165" s="20" t="s">
        <v>81</v>
      </c>
      <c r="C165" s="14">
        <f t="shared" si="17"/>
        <v>806000</v>
      </c>
      <c r="D165" s="14">
        <f t="shared" si="17"/>
        <v>806000</v>
      </c>
      <c r="E165" s="14">
        <f t="shared" si="17"/>
        <v>727000</v>
      </c>
    </row>
    <row r="166" spans="1:5" ht="12.75">
      <c r="A166" s="3" t="s">
        <v>82</v>
      </c>
      <c r="B166" s="20" t="s">
        <v>83</v>
      </c>
      <c r="C166" s="14">
        <f t="shared" si="17"/>
        <v>806000</v>
      </c>
      <c r="D166" s="14">
        <f t="shared" si="17"/>
        <v>806000</v>
      </c>
      <c r="E166" s="14">
        <f t="shared" si="17"/>
        <v>727000</v>
      </c>
    </row>
    <row r="167" spans="1:5" ht="25.5">
      <c r="A167" s="3" t="s">
        <v>90</v>
      </c>
      <c r="B167" s="20" t="s">
        <v>91</v>
      </c>
      <c r="C167" s="4">
        <v>806000</v>
      </c>
      <c r="D167" s="4">
        <v>806000</v>
      </c>
      <c r="E167" s="14">
        <v>727000</v>
      </c>
    </row>
    <row r="168" spans="1:5" ht="12.75">
      <c r="A168" s="3" t="s">
        <v>154</v>
      </c>
      <c r="B168" s="20" t="s">
        <v>134</v>
      </c>
      <c r="C168" s="14">
        <f>C169</f>
        <v>36468000</v>
      </c>
      <c r="D168" s="14">
        <f>D169</f>
        <v>57551000</v>
      </c>
      <c r="E168" s="14">
        <f>E169</f>
        <v>51686189</v>
      </c>
    </row>
    <row r="169" spans="1:5" ht="12.75">
      <c r="A169" s="3" t="s">
        <v>63</v>
      </c>
      <c r="B169" s="20" t="s">
        <v>64</v>
      </c>
      <c r="C169" s="14">
        <f>C171+C172+C175+C179</f>
        <v>36468000</v>
      </c>
      <c r="D169" s="14">
        <f>D171+D172+D175+D179</f>
        <v>57551000</v>
      </c>
      <c r="E169" s="14">
        <f>E171+E172+E175+E179</f>
        <v>51686189</v>
      </c>
    </row>
    <row r="170" spans="1:5" ht="25.5">
      <c r="A170" s="3" t="s">
        <v>65</v>
      </c>
      <c r="B170" s="20" t="s">
        <v>66</v>
      </c>
      <c r="C170" s="14">
        <f>C171+C172</f>
        <v>35489000</v>
      </c>
      <c r="D170" s="14">
        <f>D171+D172</f>
        <v>56572000</v>
      </c>
      <c r="E170" s="14">
        <f>E171+E172</f>
        <v>50765942</v>
      </c>
    </row>
    <row r="171" spans="1:5" ht="12.75">
      <c r="A171" s="3" t="s">
        <v>69</v>
      </c>
      <c r="B171" s="20" t="s">
        <v>70</v>
      </c>
      <c r="C171" s="4">
        <v>31139000</v>
      </c>
      <c r="D171" s="4">
        <v>51572000</v>
      </c>
      <c r="E171" s="14">
        <v>45765942</v>
      </c>
    </row>
    <row r="172" spans="1:5" ht="25.5">
      <c r="A172" s="3" t="s">
        <v>80</v>
      </c>
      <c r="B172" s="20" t="s">
        <v>81</v>
      </c>
      <c r="C172" s="14">
        <f aca="true" t="shared" si="18" ref="C172:E173">C173</f>
        <v>4350000</v>
      </c>
      <c r="D172" s="14">
        <f t="shared" si="18"/>
        <v>5000000</v>
      </c>
      <c r="E172" s="14">
        <f t="shared" si="18"/>
        <v>5000000</v>
      </c>
    </row>
    <row r="173" spans="1:5" ht="12.75">
      <c r="A173" s="3" t="s">
        <v>82</v>
      </c>
      <c r="B173" s="20" t="s">
        <v>83</v>
      </c>
      <c r="C173" s="14">
        <f t="shared" si="18"/>
        <v>4350000</v>
      </c>
      <c r="D173" s="14">
        <f t="shared" si="18"/>
        <v>5000000</v>
      </c>
      <c r="E173" s="14">
        <f t="shared" si="18"/>
        <v>5000000</v>
      </c>
    </row>
    <row r="174" spans="1:5" ht="25.5">
      <c r="A174" s="3" t="s">
        <v>88</v>
      </c>
      <c r="B174" s="20" t="s">
        <v>89</v>
      </c>
      <c r="C174" s="4">
        <v>4350000</v>
      </c>
      <c r="D174" s="4">
        <v>5000000</v>
      </c>
      <c r="E174" s="14">
        <v>5000000</v>
      </c>
    </row>
    <row r="175" spans="1:5" ht="12.75">
      <c r="A175" s="3" t="s">
        <v>107</v>
      </c>
      <c r="B175" s="20" t="s">
        <v>108</v>
      </c>
      <c r="C175" s="14">
        <f aca="true" t="shared" si="19" ref="C175:E177">C176</f>
        <v>979000</v>
      </c>
      <c r="D175" s="14">
        <f t="shared" si="19"/>
        <v>979000</v>
      </c>
      <c r="E175" s="14">
        <f t="shared" si="19"/>
        <v>942120</v>
      </c>
    </row>
    <row r="176" spans="1:5" ht="25.5">
      <c r="A176" s="3" t="s">
        <v>109</v>
      </c>
      <c r="B176" s="20" t="s">
        <v>110</v>
      </c>
      <c r="C176" s="14">
        <f t="shared" si="19"/>
        <v>979000</v>
      </c>
      <c r="D176" s="14">
        <f t="shared" si="19"/>
        <v>979000</v>
      </c>
      <c r="E176" s="14">
        <f t="shared" si="19"/>
        <v>942120</v>
      </c>
    </row>
    <row r="177" spans="1:5" ht="25.5">
      <c r="A177" s="3" t="s">
        <v>111</v>
      </c>
      <c r="B177" s="20" t="s">
        <v>112</v>
      </c>
      <c r="C177" s="14">
        <f t="shared" si="19"/>
        <v>979000</v>
      </c>
      <c r="D177" s="14">
        <f t="shared" si="19"/>
        <v>979000</v>
      </c>
      <c r="E177" s="14">
        <f t="shared" si="19"/>
        <v>942120</v>
      </c>
    </row>
    <row r="178" spans="1:5" ht="25.5">
      <c r="A178" s="3" t="s">
        <v>113</v>
      </c>
      <c r="B178" s="20" t="s">
        <v>114</v>
      </c>
      <c r="C178" s="4">
        <v>979000</v>
      </c>
      <c r="D178" s="4">
        <v>979000</v>
      </c>
      <c r="E178" s="14">
        <v>942120</v>
      </c>
    </row>
    <row r="179" spans="1:5" ht="25.5">
      <c r="A179" s="3" t="s">
        <v>175</v>
      </c>
      <c r="B179" s="20" t="s">
        <v>178</v>
      </c>
      <c r="C179" s="4">
        <f aca="true" t="shared" si="20" ref="C179:E180">C180</f>
        <v>0</v>
      </c>
      <c r="D179" s="4">
        <f t="shared" si="20"/>
        <v>0</v>
      </c>
      <c r="E179" s="4">
        <f t="shared" si="20"/>
        <v>-21873</v>
      </c>
    </row>
    <row r="180" spans="1:5" ht="25.5">
      <c r="A180" s="3" t="s">
        <v>176</v>
      </c>
      <c r="B180" s="20" t="s">
        <v>179</v>
      </c>
      <c r="C180" s="4">
        <f t="shared" si="20"/>
        <v>0</v>
      </c>
      <c r="D180" s="4">
        <f t="shared" si="20"/>
        <v>0</v>
      </c>
      <c r="E180" s="4">
        <f t="shared" si="20"/>
        <v>-21873</v>
      </c>
    </row>
    <row r="181" spans="1:5" ht="25.5">
      <c r="A181" s="3" t="s">
        <v>177</v>
      </c>
      <c r="B181" s="20" t="s">
        <v>180</v>
      </c>
      <c r="C181" s="4">
        <v>0</v>
      </c>
      <c r="D181" s="4"/>
      <c r="E181" s="15">
        <v>-21873</v>
      </c>
    </row>
    <row r="182" spans="1:5" ht="12.75">
      <c r="A182" s="3" t="s">
        <v>136</v>
      </c>
      <c r="B182" s="20" t="s">
        <v>135</v>
      </c>
      <c r="C182" s="4">
        <v>1717000</v>
      </c>
      <c r="D182" s="4">
        <v>1847000</v>
      </c>
      <c r="E182" s="14">
        <f>E183</f>
        <v>1285711</v>
      </c>
    </row>
    <row r="183" spans="1:5" ht="12.75">
      <c r="A183" s="3" t="s">
        <v>63</v>
      </c>
      <c r="B183" s="20" t="s">
        <v>64</v>
      </c>
      <c r="C183" s="4">
        <v>1717000</v>
      </c>
      <c r="D183" s="4">
        <v>1847000</v>
      </c>
      <c r="E183" s="14">
        <f>E184</f>
        <v>1285711</v>
      </c>
    </row>
    <row r="184" spans="1:5" ht="25.5">
      <c r="A184" s="3" t="s">
        <v>65</v>
      </c>
      <c r="B184" s="20" t="s">
        <v>66</v>
      </c>
      <c r="C184" s="4">
        <v>1717000</v>
      </c>
      <c r="D184" s="4">
        <v>1847000</v>
      </c>
      <c r="E184" s="14">
        <f>E185+E186+E190</f>
        <v>1285711</v>
      </c>
    </row>
    <row r="185" spans="1:5" ht="12.75">
      <c r="A185" s="3" t="s">
        <v>69</v>
      </c>
      <c r="B185" s="20" t="s">
        <v>70</v>
      </c>
      <c r="C185" s="4">
        <v>1550000</v>
      </c>
      <c r="D185" s="4">
        <v>1680000</v>
      </c>
      <c r="E185" s="14">
        <v>1202076</v>
      </c>
    </row>
    <row r="186" spans="1:5" ht="25.5">
      <c r="A186" s="3" t="s">
        <v>80</v>
      </c>
      <c r="B186" s="20" t="s">
        <v>81</v>
      </c>
      <c r="C186" s="4">
        <v>101000</v>
      </c>
      <c r="D186" s="4">
        <v>101000</v>
      </c>
      <c r="E186" s="14">
        <f>E187</f>
        <v>46635</v>
      </c>
    </row>
    <row r="187" spans="1:5" ht="12.75">
      <c r="A187" s="3" t="s">
        <v>82</v>
      </c>
      <c r="B187" s="20" t="s">
        <v>83</v>
      </c>
      <c r="C187" s="4">
        <v>101000</v>
      </c>
      <c r="D187" s="4">
        <v>101000</v>
      </c>
      <c r="E187" s="14">
        <f>E188+E189</f>
        <v>46635</v>
      </c>
    </row>
    <row r="188" spans="1:5" ht="12.75">
      <c r="A188" s="3" t="s">
        <v>84</v>
      </c>
      <c r="B188" s="20" t="s">
        <v>85</v>
      </c>
      <c r="C188" s="4">
        <v>40000</v>
      </c>
      <c r="D188" s="4">
        <v>40000</v>
      </c>
      <c r="E188" s="14"/>
    </row>
    <row r="189" spans="1:5" ht="12.75">
      <c r="A189" s="3" t="s">
        <v>86</v>
      </c>
      <c r="B189" s="20" t="s">
        <v>87</v>
      </c>
      <c r="C189" s="4">
        <v>61000</v>
      </c>
      <c r="D189" s="4">
        <v>61000</v>
      </c>
      <c r="E189" s="14">
        <v>46635</v>
      </c>
    </row>
    <row r="190" spans="1:5" ht="12.75">
      <c r="A190" s="3" t="s">
        <v>99</v>
      </c>
      <c r="B190" s="20" t="s">
        <v>100</v>
      </c>
      <c r="C190" s="14">
        <f>C191</f>
        <v>66000</v>
      </c>
      <c r="D190" s="14">
        <f>D191</f>
        <v>66000</v>
      </c>
      <c r="E190" s="14">
        <f>E191</f>
        <v>37000</v>
      </c>
    </row>
    <row r="191" spans="1:5" ht="12.75">
      <c r="A191" s="3" t="s">
        <v>101</v>
      </c>
      <c r="B191" s="20" t="s">
        <v>102</v>
      </c>
      <c r="C191" s="4">
        <v>66000</v>
      </c>
      <c r="D191" s="4">
        <v>66000</v>
      </c>
      <c r="E191" s="14">
        <v>37000</v>
      </c>
    </row>
    <row r="192" spans="1:5" ht="25.5">
      <c r="A192" s="3" t="s">
        <v>155</v>
      </c>
      <c r="B192" s="20" t="s">
        <v>156</v>
      </c>
      <c r="C192" s="14">
        <f>C9-C49</f>
        <v>0</v>
      </c>
      <c r="D192" s="14">
        <f>D9-D49</f>
        <v>0</v>
      </c>
      <c r="E192" s="14">
        <f>E9-E49</f>
        <v>7277139</v>
      </c>
    </row>
  </sheetData>
  <mergeCells count="2">
    <mergeCell ref="A5:E5"/>
    <mergeCell ref="A6:E6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2012-04-17T12:26:43Z</cp:lastPrinted>
  <dcterms:created xsi:type="dcterms:W3CDTF">2012-03-16T08:06:56Z</dcterms:created>
  <dcterms:modified xsi:type="dcterms:W3CDTF">2012-04-17T12:27:50Z</dcterms:modified>
  <cp:category/>
  <cp:version/>
  <cp:contentType/>
  <cp:contentStatus/>
</cp:coreProperties>
</file>