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heet1" sheetId="1" r:id="rId1"/>
    <sheet name="1-12" sheetId="2" r:id="rId2"/>
  </sheets>
  <definedNames/>
  <calcPr fullCalcOnLoad="1"/>
</workbook>
</file>

<file path=xl/sharedStrings.xml><?xml version="1.0" encoding="utf-8"?>
<sst xmlns="http://schemas.openxmlformats.org/spreadsheetml/2006/main" count="124" uniqueCount="107">
  <si>
    <t>beneficiari</t>
  </si>
  <si>
    <t>Nr.</t>
  </si>
  <si>
    <t>crt.</t>
  </si>
  <si>
    <t>Denumire</t>
  </si>
  <si>
    <t>Cost mediu</t>
  </si>
  <si>
    <t>Sancrai 1</t>
  </si>
  <si>
    <t>Sancrai 2</t>
  </si>
  <si>
    <t>Sancrai 3</t>
  </si>
  <si>
    <t>Sancrai 4</t>
  </si>
  <si>
    <t>Sancrai 5</t>
  </si>
  <si>
    <t>Sancrai 6</t>
  </si>
  <si>
    <t>Sancrai 7</t>
  </si>
  <si>
    <t>Sancrai 8</t>
  </si>
  <si>
    <t>Sancrai 9</t>
  </si>
  <si>
    <t>Sancrai 10</t>
  </si>
  <si>
    <t>Sancrai 11</t>
  </si>
  <si>
    <t>Santana de Mures</t>
  </si>
  <si>
    <t>Zau de Campie</t>
  </si>
  <si>
    <t>Semanatorilor 1</t>
  </si>
  <si>
    <t>Santandrei 68</t>
  </si>
  <si>
    <t>Sincai 269</t>
  </si>
  <si>
    <t>Tirnaveni Cosbuc</t>
  </si>
  <si>
    <t>Tirnaveni Plevnei</t>
  </si>
  <si>
    <t>Tirnaveni Lebedei</t>
  </si>
  <si>
    <t>Balauseri</t>
  </si>
  <si>
    <t>Campenita</t>
  </si>
  <si>
    <t>Sarmasu Republicii</t>
  </si>
  <si>
    <t>Santandrei 44</t>
  </si>
  <si>
    <t>Trebely 3</t>
  </si>
  <si>
    <t>SIRU</t>
  </si>
  <si>
    <t>Petelea</t>
  </si>
  <si>
    <t>Fagarasului 4/60</t>
  </si>
  <si>
    <t>Rodnei 10/1</t>
  </si>
  <si>
    <t>Rodnei 16/12</t>
  </si>
  <si>
    <t>Fagarasului 4/12</t>
  </si>
  <si>
    <t>Garii 2/15</t>
  </si>
  <si>
    <t>Garii 2/18</t>
  </si>
  <si>
    <t>Subcetate</t>
  </si>
  <si>
    <t>Iernuteni</t>
  </si>
  <si>
    <t>Sarmasu Dezrobirii</t>
  </si>
  <si>
    <t>Nr.mediu</t>
  </si>
  <si>
    <t xml:space="preserve">       cu reparatiile si investitiile.</t>
  </si>
  <si>
    <t>Total CTF Sincrai</t>
  </si>
  <si>
    <t>Total CTF Judet</t>
  </si>
  <si>
    <t>Total CTF Reghin</t>
  </si>
  <si>
    <t>Total CRCDN Mures</t>
  </si>
  <si>
    <t>Total Materna</t>
  </si>
  <si>
    <t>Total SIRU</t>
  </si>
  <si>
    <t>Total AMP</t>
  </si>
  <si>
    <t xml:space="preserve">       costului mediu / copil pe toate subunitatile  D.P.C. Mures. Nu s-au luat in calcul chletuielile </t>
  </si>
  <si>
    <t>CP 7 Zau de Campie</t>
  </si>
  <si>
    <t>Total CP 7 Zau de Campie</t>
  </si>
  <si>
    <t>Total Complex Sighisoara</t>
  </si>
  <si>
    <t>TOTAL</t>
  </si>
  <si>
    <t>CONSILIUL JUDEŢEAN MUREŞ</t>
  </si>
  <si>
    <t xml:space="preserve">DIRECŢIA GENERALĂ DE ASISTENŢĂ SOCIALĂ ŞI PROTECŢIA COPILULUI </t>
  </si>
  <si>
    <t>540081, Tg. Mureş, str. Trebely, nr. 7, Tel: 0265-213512, 0265-211699, Fax: 0265-211561,</t>
  </si>
  <si>
    <t xml:space="preserve"> E- mail. office@dgaspcmures.ro,  www.dgaspcmures.ro</t>
  </si>
  <si>
    <t>benef.calculat</t>
  </si>
  <si>
    <t>Centrul Materna</t>
  </si>
  <si>
    <t>AMP</t>
  </si>
  <si>
    <t>PIN II</t>
  </si>
  <si>
    <t xml:space="preserve">           Conform executiei bugetare pe lunile ianuarie-decembrie 2010, s-a procedat la calcularea</t>
  </si>
  <si>
    <t xml:space="preserve">                  Situatie privind costul mediu/beneficiar pentru anul 2010</t>
  </si>
  <si>
    <t>Nr.inreg.</t>
  </si>
  <si>
    <t>subunitate</t>
  </si>
  <si>
    <t>Total cost mediu lunar/beneficiari DGASPC</t>
  </si>
  <si>
    <t>Serviciul Rezidential</t>
  </si>
  <si>
    <t>Serviciul Ambulator</t>
  </si>
  <si>
    <t>9mame+10cop.</t>
  </si>
  <si>
    <t>Realizat</t>
  </si>
  <si>
    <t xml:space="preserve">                Conform executiei bugetare pe lunile ianuarie-decembrie 2010, s-a procedat la calcularea</t>
  </si>
  <si>
    <t>Personal</t>
  </si>
  <si>
    <t>din care</t>
  </si>
  <si>
    <t xml:space="preserve"> </t>
  </si>
  <si>
    <t xml:space="preserve">Asistenta </t>
  </si>
  <si>
    <t>sociala</t>
  </si>
  <si>
    <t xml:space="preserve">Bunuri si </t>
  </si>
  <si>
    <t>Servicii</t>
  </si>
  <si>
    <t>lunar/</t>
  </si>
  <si>
    <t>beneficiar</t>
  </si>
  <si>
    <t xml:space="preserve">  Sef Serviciu Financiar-Contabilitate</t>
  </si>
  <si>
    <t xml:space="preserve">                Hirsan Carmen</t>
  </si>
  <si>
    <t>lunar/beneficiar</t>
  </si>
  <si>
    <t>cf.standarde</t>
  </si>
  <si>
    <t>conform</t>
  </si>
  <si>
    <t>standarde</t>
  </si>
  <si>
    <t xml:space="preserve">                                                DIRECŢIA GENERALĂ DE ASISTENŢĂ SOCIALĂ ŞI PROTECŢIA COPILULUI </t>
  </si>
  <si>
    <t xml:space="preserve">                                        540081, Tg. Mureş, str. Trebely, nr. 7, Tel: 0265-213512, 0265-211699, Fax: 0265-211561,</t>
  </si>
  <si>
    <t xml:space="preserve">                                                       E- mail. office@dgaspcmures.ro,  www.dgaspcmures.ro</t>
  </si>
  <si>
    <t xml:space="preserve">       cu investitiile.</t>
  </si>
  <si>
    <t>CP 8 Reghin</t>
  </si>
  <si>
    <t>Total CP 8 Reghin</t>
  </si>
  <si>
    <t>copilului este de 1.445 lei.</t>
  </si>
  <si>
    <r>
      <t xml:space="preserve">       costului mediu lunar/beneficiar pe toate subunitatile </t>
    </r>
    <r>
      <rPr>
        <b/>
        <sz val="10"/>
        <rFont val="Arial"/>
        <family val="2"/>
      </rPr>
      <t xml:space="preserve"> D.P.C. Mures</t>
    </r>
    <r>
      <rPr>
        <sz val="10"/>
        <rFont val="Arial"/>
        <family val="0"/>
      </rPr>
      <t xml:space="preserve">. Nu s-au luat in calcul cheltuielile </t>
    </r>
  </si>
  <si>
    <t>Total plati:</t>
  </si>
  <si>
    <r>
      <t>Nota</t>
    </r>
    <r>
      <rPr>
        <b/>
        <sz val="10"/>
        <rFont val="Arial"/>
        <family val="2"/>
      </rPr>
      <t xml:space="preserve"> : costul mediu lunar/beneficiar pentru serviciile sociale destinate protectiei si promovarii drepturilor</t>
    </r>
  </si>
  <si>
    <t>Cost /an</t>
  </si>
  <si>
    <t>Anexa nr.1 la HCJ nr.</t>
  </si>
  <si>
    <r>
      <t xml:space="preserve"> </t>
    </r>
    <r>
      <rPr>
        <b/>
        <sz val="8"/>
        <rFont val="Arial"/>
        <family val="2"/>
      </rPr>
      <t xml:space="preserve">                         operator de date cu caracter personal nr.16843</t>
    </r>
  </si>
  <si>
    <t xml:space="preserve">Ceuasu de Campie </t>
  </si>
  <si>
    <t xml:space="preserve">   Director General</t>
  </si>
  <si>
    <t xml:space="preserve">     Director General AdjunctEconomic</t>
  </si>
  <si>
    <t xml:space="preserve">                  Mezei Vasile</t>
  </si>
  <si>
    <t xml:space="preserve">  Schmidt Lorand</t>
  </si>
  <si>
    <t>Situaţia privind costul mediu lunar/beneficiar pentru anul 2010 în serviciile sociale de protecţia copilului</t>
  </si>
  <si>
    <t>Nr.beneficiari: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</si>
</sst>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.00;[Red]#,##0.00"/>
    <numFmt numFmtId="181" formatCode="0.00;[Red]0.00"/>
    <numFmt numFmtId="182" formatCode="#,##0;[Red]#,##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4" fontId="1" fillId="33" borderId="15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1" fillId="33" borderId="28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33" borderId="39" xfId="0" applyFill="1" applyBorder="1" applyAlignment="1">
      <alignment/>
    </xf>
    <xf numFmtId="0" fontId="1" fillId="33" borderId="39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" fontId="0" fillId="0" borderId="44" xfId="0" applyNumberFormat="1" applyBorder="1" applyAlignment="1">
      <alignment/>
    </xf>
    <xf numFmtId="4" fontId="1" fillId="33" borderId="45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44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1" fillId="33" borderId="52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0" borderId="41" xfId="0" applyBorder="1" applyAlignment="1">
      <alignment horizontal="right"/>
    </xf>
    <xf numFmtId="0" fontId="0" fillId="0" borderId="4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Border="1" applyAlignment="1">
      <alignment horizontal="center"/>
    </xf>
    <xf numFmtId="3" fontId="0" fillId="0" borderId="50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1" fillId="33" borderId="52" xfId="0" applyNumberFormat="1" applyFont="1" applyFill="1" applyBorder="1" applyAlignment="1">
      <alignment/>
    </xf>
    <xf numFmtId="3" fontId="1" fillId="33" borderId="52" xfId="0" applyNumberFormat="1" applyFont="1" applyFill="1" applyBorder="1" applyAlignment="1">
      <alignment horizontal="right"/>
    </xf>
    <xf numFmtId="3" fontId="0" fillId="0" borderId="47" xfId="0" applyNumberFormat="1" applyBorder="1" applyAlignment="1">
      <alignment/>
    </xf>
    <xf numFmtId="3" fontId="0" fillId="0" borderId="54" xfId="0" applyNumberFormat="1" applyBorder="1" applyAlignment="1">
      <alignment/>
    </xf>
    <xf numFmtId="0" fontId="3" fillId="0" borderId="0" xfId="0" applyFont="1" applyAlignment="1">
      <alignment/>
    </xf>
    <xf numFmtId="4" fontId="0" fillId="0" borderId="47" xfId="0" applyNumberFormat="1" applyBorder="1" applyAlignment="1">
      <alignment/>
    </xf>
    <xf numFmtId="3" fontId="1" fillId="33" borderId="28" xfId="0" applyNumberFormat="1" applyFont="1" applyFill="1" applyBorder="1" applyAlignment="1">
      <alignment horizontal="right"/>
    </xf>
    <xf numFmtId="0" fontId="0" fillId="33" borderId="38" xfId="0" applyFill="1" applyBorder="1" applyAlignment="1">
      <alignment/>
    </xf>
    <xf numFmtId="0" fontId="1" fillId="33" borderId="51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3" fontId="1" fillId="33" borderId="56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4" fontId="0" fillId="0" borderId="4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3" fontId="0" fillId="0" borderId="47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57150</xdr:rowOff>
    </xdr:from>
    <xdr:to>
      <xdr:col>8</xdr:col>
      <xdr:colOff>981075</xdr:colOff>
      <xdr:row>6</xdr:row>
      <xdr:rowOff>28575</xdr:rowOff>
    </xdr:to>
    <xdr:pic>
      <xdr:nvPicPr>
        <xdr:cNvPr id="1" name="Picture 4" descr="logo_dgaspc_gre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1907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D2" sqref="D2:K5"/>
    </sheetView>
  </sheetViews>
  <sheetFormatPr defaultColWidth="9.140625" defaultRowHeight="12.75"/>
  <cols>
    <col min="3" max="3" width="15.421875" style="0" customWidth="1"/>
    <col min="4" max="4" width="12.57421875" style="0" customWidth="1"/>
  </cols>
  <sheetData>
    <row r="2" ht="12.75">
      <c r="D2" t="s">
        <v>54</v>
      </c>
    </row>
    <row r="3" ht="12.75">
      <c r="D3" t="s">
        <v>55</v>
      </c>
    </row>
    <row r="4" ht="12.75">
      <c r="D4" t="s">
        <v>56</v>
      </c>
    </row>
    <row r="5" ht="12.75">
      <c r="D5" t="s">
        <v>57</v>
      </c>
    </row>
    <row r="7" ht="12.75">
      <c r="B7" t="s">
        <v>64</v>
      </c>
    </row>
    <row r="8" ht="12.75">
      <c r="C8" t="s">
        <v>63</v>
      </c>
    </row>
    <row r="10" ht="12.75">
      <c r="B10" t="s">
        <v>62</v>
      </c>
    </row>
    <row r="11" ht="12.75">
      <c r="B11" t="s">
        <v>49</v>
      </c>
    </row>
    <row r="12" ht="12.75">
      <c r="B12" t="s">
        <v>41</v>
      </c>
    </row>
    <row r="14" spans="2:5" ht="12.75">
      <c r="B14">
        <v>1</v>
      </c>
      <c r="C14">
        <v>2</v>
      </c>
      <c r="D14">
        <v>4</v>
      </c>
      <c r="E14">
        <v>6</v>
      </c>
    </row>
    <row r="15" spans="2:5" ht="12.75">
      <c r="B15" t="s">
        <v>1</v>
      </c>
      <c r="C15" t="s">
        <v>3</v>
      </c>
      <c r="D15" t="s">
        <v>40</v>
      </c>
      <c r="E15" t="s">
        <v>4</v>
      </c>
    </row>
    <row r="16" spans="2:5" ht="12.75">
      <c r="B16" t="s">
        <v>2</v>
      </c>
      <c r="C16" t="s">
        <v>65</v>
      </c>
      <c r="D16" t="s">
        <v>0</v>
      </c>
      <c r="E16" t="s">
        <v>58</v>
      </c>
    </row>
    <row r="17" spans="2:5" ht="12.75">
      <c r="B17">
        <v>1</v>
      </c>
      <c r="C17" t="s">
        <v>42</v>
      </c>
      <c r="D17">
        <v>97</v>
      </c>
      <c r="E17">
        <v>835</v>
      </c>
    </row>
    <row r="18" spans="2:5" ht="12.75">
      <c r="B18">
        <v>2</v>
      </c>
      <c r="C18" t="s">
        <v>43</v>
      </c>
      <c r="D18">
        <v>100</v>
      </c>
      <c r="E18">
        <v>967</v>
      </c>
    </row>
    <row r="19" spans="2:5" ht="12.75">
      <c r="B19">
        <v>3</v>
      </c>
      <c r="C19" t="s">
        <v>45</v>
      </c>
      <c r="D19">
        <v>123</v>
      </c>
      <c r="E19" s="8">
        <v>3135</v>
      </c>
    </row>
    <row r="20" spans="2:5" ht="12.75">
      <c r="B20">
        <v>4</v>
      </c>
      <c r="C20" t="s">
        <v>46</v>
      </c>
      <c r="D20">
        <v>28</v>
      </c>
      <c r="E20" s="8">
        <v>1124</v>
      </c>
    </row>
    <row r="21" spans="2:5" ht="12.75">
      <c r="B21">
        <v>5</v>
      </c>
      <c r="C21" t="s">
        <v>47</v>
      </c>
      <c r="D21">
        <v>22</v>
      </c>
      <c r="E21" s="8">
        <v>3288</v>
      </c>
    </row>
    <row r="22" spans="2:5" ht="12.75">
      <c r="B22">
        <v>6</v>
      </c>
      <c r="C22" t="s">
        <v>48</v>
      </c>
      <c r="D22">
        <v>438.6</v>
      </c>
      <c r="E22" s="8">
        <v>3612</v>
      </c>
    </row>
    <row r="23" spans="2:5" ht="12.75">
      <c r="B23">
        <v>7</v>
      </c>
      <c r="C23" t="s">
        <v>44</v>
      </c>
      <c r="D23">
        <v>53</v>
      </c>
      <c r="E23" s="8">
        <v>1219</v>
      </c>
    </row>
    <row r="24" spans="2:5" ht="12.75">
      <c r="B24">
        <v>8</v>
      </c>
      <c r="C24" t="s">
        <v>51</v>
      </c>
      <c r="D24">
        <v>56</v>
      </c>
      <c r="E24" s="8">
        <v>1569</v>
      </c>
    </row>
    <row r="25" spans="2:5" ht="12.75">
      <c r="B25">
        <v>9</v>
      </c>
      <c r="C25" t="s">
        <v>52</v>
      </c>
      <c r="D25">
        <v>92</v>
      </c>
      <c r="E25" s="8">
        <v>2111</v>
      </c>
    </row>
    <row r="26" ht="12.75">
      <c r="C26" t="s">
        <v>53</v>
      </c>
    </row>
    <row r="28" spans="2:5" ht="12.75">
      <c r="B28" t="s">
        <v>66</v>
      </c>
      <c r="E28" s="8">
        <v>1984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6">
      <selection activeCell="B7" sqref="B7"/>
    </sheetView>
  </sheetViews>
  <sheetFormatPr defaultColWidth="9.140625" defaultRowHeight="12.75"/>
  <cols>
    <col min="1" max="1" width="3.421875" style="0" customWidth="1"/>
    <col min="2" max="2" width="23.8515625" style="0" customWidth="1"/>
    <col min="3" max="3" width="12.57421875" style="0" customWidth="1"/>
    <col min="4" max="4" width="11.421875" style="0" customWidth="1"/>
    <col min="5" max="5" width="12.7109375" style="0" customWidth="1"/>
    <col min="6" max="6" width="11.57421875" style="0" customWidth="1"/>
    <col min="7" max="7" width="14.00390625" style="0" customWidth="1"/>
    <col min="8" max="8" width="15.00390625" style="0" customWidth="1"/>
    <col min="9" max="9" width="14.8515625" style="0" customWidth="1"/>
    <col min="10" max="10" width="11.140625" style="0" bestFit="1" customWidth="1"/>
  </cols>
  <sheetData>
    <row r="1" ht="12.75">
      <c r="H1" t="s">
        <v>98</v>
      </c>
    </row>
    <row r="2" spans="2:6" ht="12.75">
      <c r="B2" s="15" t="s">
        <v>74</v>
      </c>
      <c r="C2" s="15"/>
      <c r="D2" s="15"/>
      <c r="E2" s="15"/>
      <c r="F2" s="15"/>
    </row>
    <row r="3" spans="2:8" ht="12.75">
      <c r="B3" s="116" t="s">
        <v>87</v>
      </c>
      <c r="C3" s="116"/>
      <c r="D3" s="116"/>
      <c r="E3" s="116"/>
      <c r="F3" s="116"/>
      <c r="G3" s="5"/>
      <c r="H3" s="5"/>
    </row>
    <row r="4" spans="2:8" ht="12.75">
      <c r="B4" s="15" t="s">
        <v>88</v>
      </c>
      <c r="C4" s="116"/>
      <c r="D4" s="116"/>
      <c r="E4" s="116"/>
      <c r="F4" s="116"/>
      <c r="G4" s="5"/>
      <c r="H4" s="5"/>
    </row>
    <row r="5" spans="2:8" ht="12.75">
      <c r="B5" s="15" t="s">
        <v>89</v>
      </c>
      <c r="C5" s="116"/>
      <c r="D5" s="116"/>
      <c r="E5" s="116"/>
      <c r="F5" s="116"/>
      <c r="G5" s="5"/>
      <c r="H5" s="5"/>
    </row>
    <row r="6" spans="2:8" ht="12.75">
      <c r="B6" s="15"/>
      <c r="C6" s="116" t="s">
        <v>99</v>
      </c>
      <c r="D6" s="116"/>
      <c r="E6" s="116"/>
      <c r="F6" s="116"/>
      <c r="G6" s="5"/>
      <c r="H6" s="5"/>
    </row>
    <row r="7" spans="2:6" ht="12.75">
      <c r="B7" s="15"/>
      <c r="C7" s="15"/>
      <c r="D7" s="15"/>
      <c r="E7" s="15"/>
      <c r="F7" s="15"/>
    </row>
    <row r="8" spans="2:6" ht="12.75">
      <c r="B8" s="15"/>
      <c r="C8" s="15"/>
      <c r="D8" s="15"/>
      <c r="E8" s="15"/>
      <c r="F8" s="15"/>
    </row>
    <row r="9" spans="2:9" ht="15.75">
      <c r="B9" s="117" t="s">
        <v>105</v>
      </c>
      <c r="C9" s="117"/>
      <c r="D9" s="117"/>
      <c r="E9" s="117"/>
      <c r="F9" s="117"/>
      <c r="G9" s="117"/>
      <c r="H9" s="15"/>
      <c r="I9" s="15"/>
    </row>
    <row r="11" spans="1:10" ht="13.5" thickBo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</row>
    <row r="12" spans="1:10" ht="12.75">
      <c r="A12" s="46" t="s">
        <v>1</v>
      </c>
      <c r="B12" s="68" t="s">
        <v>3</v>
      </c>
      <c r="C12" s="56" t="s">
        <v>70</v>
      </c>
      <c r="D12" s="1"/>
      <c r="E12" s="2" t="s">
        <v>73</v>
      </c>
      <c r="F12" s="7"/>
      <c r="G12" s="56" t="s">
        <v>40</v>
      </c>
      <c r="H12" s="68" t="s">
        <v>4</v>
      </c>
      <c r="I12" s="68" t="s">
        <v>4</v>
      </c>
      <c r="J12" s="68" t="s">
        <v>97</v>
      </c>
    </row>
    <row r="13" spans="1:10" ht="12.75">
      <c r="A13" s="47" t="s">
        <v>2</v>
      </c>
      <c r="B13" s="69" t="s">
        <v>65</v>
      </c>
      <c r="C13" s="57">
        <v>2010</v>
      </c>
      <c r="D13" s="22" t="s">
        <v>72</v>
      </c>
      <c r="E13" s="23" t="s">
        <v>77</v>
      </c>
      <c r="F13" s="26" t="s">
        <v>75</v>
      </c>
      <c r="G13" s="57" t="s">
        <v>0</v>
      </c>
      <c r="H13" s="69" t="s">
        <v>79</v>
      </c>
      <c r="I13" s="69" t="s">
        <v>83</v>
      </c>
      <c r="J13" s="69" t="s">
        <v>85</v>
      </c>
    </row>
    <row r="14" spans="1:10" ht="13.5" thickBot="1">
      <c r="A14" s="48"/>
      <c r="B14" s="70"/>
      <c r="C14" s="58"/>
      <c r="D14" s="24"/>
      <c r="E14" s="25" t="s">
        <v>78</v>
      </c>
      <c r="F14" s="27" t="s">
        <v>76</v>
      </c>
      <c r="G14" s="58"/>
      <c r="H14" s="70" t="s">
        <v>80</v>
      </c>
      <c r="I14" s="70" t="s">
        <v>84</v>
      </c>
      <c r="J14" s="70" t="s">
        <v>86</v>
      </c>
    </row>
    <row r="15" spans="1:10" ht="12.75">
      <c r="A15" s="49">
        <v>1</v>
      </c>
      <c r="B15" s="71" t="s">
        <v>5</v>
      </c>
      <c r="C15" s="59">
        <f>E15+F15+D15</f>
        <v>120446</v>
      </c>
      <c r="D15" s="28">
        <v>50952</v>
      </c>
      <c r="E15" s="3">
        <v>65543</v>
      </c>
      <c r="F15" s="29">
        <v>3951</v>
      </c>
      <c r="G15" s="80">
        <v>9</v>
      </c>
      <c r="H15" s="88">
        <f>C15/G15/12</f>
        <v>1115.2407407407406</v>
      </c>
      <c r="I15" s="88"/>
      <c r="J15" s="88"/>
    </row>
    <row r="16" spans="1:10" ht="12.75">
      <c r="A16" s="50">
        <f aca="true" t="shared" si="0" ref="A16:A26">A15+1</f>
        <v>2</v>
      </c>
      <c r="B16" s="71" t="s">
        <v>6</v>
      </c>
      <c r="C16" s="59">
        <f aca="true" t="shared" si="1" ref="C16:C26">E16+F16+D16</f>
        <v>97336</v>
      </c>
      <c r="D16" s="28">
        <v>50952</v>
      </c>
      <c r="E16" s="3">
        <v>41628</v>
      </c>
      <c r="F16" s="29">
        <v>4756</v>
      </c>
      <c r="G16" s="81">
        <v>8</v>
      </c>
      <c r="H16" s="89">
        <f>C16/G16/12</f>
        <v>1013.9166666666666</v>
      </c>
      <c r="I16" s="89"/>
      <c r="J16" s="89"/>
    </row>
    <row r="17" spans="1:10" ht="12.75">
      <c r="A17" s="50">
        <f t="shared" si="0"/>
        <v>3</v>
      </c>
      <c r="B17" s="71" t="s">
        <v>7</v>
      </c>
      <c r="C17" s="59">
        <f t="shared" si="1"/>
        <v>103922</v>
      </c>
      <c r="D17" s="28">
        <v>50952</v>
      </c>
      <c r="E17" s="3">
        <v>48613</v>
      </c>
      <c r="F17" s="29">
        <v>4357</v>
      </c>
      <c r="G17" s="81">
        <v>8</v>
      </c>
      <c r="H17" s="89">
        <f>C17/G17/12</f>
        <v>1082.5208333333333</v>
      </c>
      <c r="I17" s="89"/>
      <c r="J17" s="89"/>
    </row>
    <row r="18" spans="1:10" ht="12.75">
      <c r="A18" s="50">
        <f t="shared" si="0"/>
        <v>4</v>
      </c>
      <c r="B18" s="71" t="s">
        <v>8</v>
      </c>
      <c r="C18" s="59">
        <f t="shared" si="1"/>
        <v>36107</v>
      </c>
      <c r="D18" s="28">
        <v>15743</v>
      </c>
      <c r="E18" s="3">
        <v>20058</v>
      </c>
      <c r="F18" s="29">
        <v>306</v>
      </c>
      <c r="G18" s="81">
        <v>10</v>
      </c>
      <c r="H18" s="89">
        <f>C18/G18/12</f>
        <v>300.89166666666665</v>
      </c>
      <c r="I18" s="89"/>
      <c r="J18" s="89"/>
    </row>
    <row r="19" spans="1:10" ht="12.75">
      <c r="A19" s="50">
        <f t="shared" si="0"/>
        <v>5</v>
      </c>
      <c r="B19" s="71" t="s">
        <v>9</v>
      </c>
      <c r="C19" s="59">
        <f t="shared" si="1"/>
        <v>83227</v>
      </c>
      <c r="D19" s="28">
        <v>50952</v>
      </c>
      <c r="E19" s="3">
        <v>29757</v>
      </c>
      <c r="F19" s="29">
        <v>2518</v>
      </c>
      <c r="G19" s="81">
        <v>8</v>
      </c>
      <c r="H19" s="89">
        <f aca="true" t="shared" si="2" ref="H19:H26">C19/G19/12</f>
        <v>866.9479166666666</v>
      </c>
      <c r="I19" s="89"/>
      <c r="J19" s="89"/>
    </row>
    <row r="20" spans="1:10" ht="12.75">
      <c r="A20" s="50">
        <f t="shared" si="0"/>
        <v>6</v>
      </c>
      <c r="B20" s="71" t="s">
        <v>10</v>
      </c>
      <c r="C20" s="59">
        <f t="shared" si="1"/>
        <v>90620</v>
      </c>
      <c r="D20" s="28">
        <v>50952</v>
      </c>
      <c r="E20" s="3">
        <v>36006</v>
      </c>
      <c r="F20" s="29">
        <v>3662</v>
      </c>
      <c r="G20" s="81">
        <v>7</v>
      </c>
      <c r="H20" s="89">
        <f t="shared" si="2"/>
        <v>1078.8095238095239</v>
      </c>
      <c r="I20" s="89"/>
      <c r="J20" s="89"/>
    </row>
    <row r="21" spans="1:10" ht="12.75">
      <c r="A21" s="50">
        <f t="shared" si="0"/>
        <v>7</v>
      </c>
      <c r="B21" s="71" t="s">
        <v>11</v>
      </c>
      <c r="C21" s="59">
        <f t="shared" si="1"/>
        <v>116655</v>
      </c>
      <c r="D21" s="28">
        <v>50952</v>
      </c>
      <c r="E21" s="3">
        <v>61633</v>
      </c>
      <c r="F21" s="29">
        <v>4070</v>
      </c>
      <c r="G21" s="81">
        <v>9</v>
      </c>
      <c r="H21" s="89">
        <f t="shared" si="2"/>
        <v>1080.138888888889</v>
      </c>
      <c r="I21" s="89"/>
      <c r="J21" s="89"/>
    </row>
    <row r="22" spans="1:10" ht="12.75">
      <c r="A22" s="50">
        <f t="shared" si="0"/>
        <v>8</v>
      </c>
      <c r="B22" s="71" t="s">
        <v>12</v>
      </c>
      <c r="C22" s="59">
        <f t="shared" si="1"/>
        <v>96880</v>
      </c>
      <c r="D22" s="28">
        <v>50952</v>
      </c>
      <c r="E22" s="3">
        <v>43158</v>
      </c>
      <c r="F22" s="29">
        <v>2770</v>
      </c>
      <c r="G22" s="81">
        <v>9</v>
      </c>
      <c r="H22" s="89">
        <f t="shared" si="2"/>
        <v>897.0370370370371</v>
      </c>
      <c r="I22" s="89"/>
      <c r="J22" s="89"/>
    </row>
    <row r="23" spans="1:10" ht="12.75">
      <c r="A23" s="50">
        <f t="shared" si="0"/>
        <v>9</v>
      </c>
      <c r="B23" s="71" t="s">
        <v>13</v>
      </c>
      <c r="C23" s="59">
        <f t="shared" si="1"/>
        <v>111471</v>
      </c>
      <c r="D23" s="28">
        <v>50952</v>
      </c>
      <c r="E23" s="3">
        <v>56809</v>
      </c>
      <c r="F23" s="29">
        <v>3710</v>
      </c>
      <c r="G23" s="81">
        <v>8</v>
      </c>
      <c r="H23" s="89">
        <f t="shared" si="2"/>
        <v>1161.15625</v>
      </c>
      <c r="I23" s="89"/>
      <c r="J23" s="89"/>
    </row>
    <row r="24" spans="1:10" ht="12.75">
      <c r="A24" s="50">
        <f t="shared" si="0"/>
        <v>10</v>
      </c>
      <c r="B24" s="71" t="s">
        <v>14</v>
      </c>
      <c r="C24" s="59">
        <f t="shared" si="1"/>
        <v>84300</v>
      </c>
      <c r="D24" s="28">
        <v>50952</v>
      </c>
      <c r="E24" s="3">
        <v>29378</v>
      </c>
      <c r="F24" s="29">
        <v>3970</v>
      </c>
      <c r="G24" s="81">
        <v>8</v>
      </c>
      <c r="H24" s="89">
        <f t="shared" si="2"/>
        <v>878.125</v>
      </c>
      <c r="I24" s="89"/>
      <c r="J24" s="89"/>
    </row>
    <row r="25" spans="1:10" ht="12.75">
      <c r="A25" s="50">
        <f t="shared" si="0"/>
        <v>11</v>
      </c>
      <c r="B25" s="72" t="s">
        <v>15</v>
      </c>
      <c r="C25" s="64">
        <f t="shared" si="1"/>
        <v>106294</v>
      </c>
      <c r="D25" s="30">
        <v>50952</v>
      </c>
      <c r="E25" s="4">
        <v>51764</v>
      </c>
      <c r="F25" s="31">
        <v>3578</v>
      </c>
      <c r="G25" s="81">
        <v>8</v>
      </c>
      <c r="H25" s="89">
        <f t="shared" si="2"/>
        <v>1107.2291666666667</v>
      </c>
      <c r="I25" s="89"/>
      <c r="J25" s="89"/>
    </row>
    <row r="26" spans="1:10" ht="13.5" thickBot="1">
      <c r="A26" s="50">
        <f t="shared" si="0"/>
        <v>12</v>
      </c>
      <c r="B26" s="72" t="s">
        <v>16</v>
      </c>
      <c r="C26" s="59">
        <f t="shared" si="1"/>
        <v>88103</v>
      </c>
      <c r="D26" s="28">
        <v>50952</v>
      </c>
      <c r="E26" s="4">
        <v>34124</v>
      </c>
      <c r="F26" s="31">
        <v>3027</v>
      </c>
      <c r="G26" s="81">
        <v>5</v>
      </c>
      <c r="H26" s="89">
        <f t="shared" si="2"/>
        <v>1468.3833333333332</v>
      </c>
      <c r="I26" s="89"/>
      <c r="J26" s="89"/>
    </row>
    <row r="27" spans="1:10" ht="13.5" thickBot="1">
      <c r="A27" s="52"/>
      <c r="B27" s="74" t="s">
        <v>42</v>
      </c>
      <c r="C27" s="60">
        <f>SUM(C15:C26)</f>
        <v>1135361</v>
      </c>
      <c r="D27" s="34">
        <f>SUM(D15:D26)</f>
        <v>576215</v>
      </c>
      <c r="E27" s="9">
        <f>SUM(E15:E26)</f>
        <v>518471</v>
      </c>
      <c r="F27" s="35">
        <f>SUM(F15:F26)</f>
        <v>40675</v>
      </c>
      <c r="G27" s="83">
        <f>SUM(G15:G26)</f>
        <v>97</v>
      </c>
      <c r="H27" s="91">
        <f>C27/G27/12</f>
        <v>975.3960481099657</v>
      </c>
      <c r="I27" s="91">
        <v>1527</v>
      </c>
      <c r="J27" s="91">
        <v>18324</v>
      </c>
    </row>
    <row r="28" spans="1:10" ht="12.75">
      <c r="A28" s="49">
        <v>13</v>
      </c>
      <c r="B28" s="71" t="s">
        <v>39</v>
      </c>
      <c r="C28" s="59">
        <f>E28+F28+D28</f>
        <v>136145</v>
      </c>
      <c r="D28" s="28">
        <v>54133</v>
      </c>
      <c r="E28" s="3">
        <v>76509</v>
      </c>
      <c r="F28" s="29">
        <v>5503</v>
      </c>
      <c r="G28" s="80">
        <v>9</v>
      </c>
      <c r="H28" s="89">
        <f>C28/G28/12</f>
        <v>1260.601851851852</v>
      </c>
      <c r="I28" s="89"/>
      <c r="J28" s="89"/>
    </row>
    <row r="29" spans="1:10" ht="12.75">
      <c r="A29" s="50">
        <f aca="true" t="shared" si="3" ref="A29:A36">A28+1</f>
        <v>14</v>
      </c>
      <c r="B29" s="72" t="s">
        <v>26</v>
      </c>
      <c r="C29" s="59">
        <f aca="true" t="shared" si="4" ref="C29:C39">E29+F29+D29</f>
        <v>124627</v>
      </c>
      <c r="D29" s="30">
        <v>54133</v>
      </c>
      <c r="E29" s="4">
        <v>64057</v>
      </c>
      <c r="F29" s="31">
        <v>6437</v>
      </c>
      <c r="G29" s="81">
        <v>9</v>
      </c>
      <c r="H29" s="89">
        <f>C29/G29/12</f>
        <v>1153.9537037037037</v>
      </c>
      <c r="I29" s="89"/>
      <c r="J29" s="89"/>
    </row>
    <row r="30" spans="1:10" ht="12.75">
      <c r="A30" s="50">
        <f t="shared" si="3"/>
        <v>15</v>
      </c>
      <c r="B30" s="72" t="s">
        <v>17</v>
      </c>
      <c r="C30" s="59">
        <f t="shared" si="4"/>
        <v>113231</v>
      </c>
      <c r="D30" s="30">
        <v>54133</v>
      </c>
      <c r="E30" s="4">
        <v>54867</v>
      </c>
      <c r="F30" s="31">
        <v>4231</v>
      </c>
      <c r="G30" s="81">
        <v>8</v>
      </c>
      <c r="H30" s="89">
        <f aca="true" t="shared" si="5" ref="H30:H39">C30/G30/12</f>
        <v>1179.4895833333333</v>
      </c>
      <c r="I30" s="89"/>
      <c r="J30" s="89"/>
    </row>
    <row r="31" spans="1:10" ht="12.75">
      <c r="A31" s="50">
        <f t="shared" si="3"/>
        <v>16</v>
      </c>
      <c r="B31" s="72" t="s">
        <v>18</v>
      </c>
      <c r="C31" s="59">
        <f t="shared" si="4"/>
        <v>131524</v>
      </c>
      <c r="D31" s="30">
        <v>54133</v>
      </c>
      <c r="E31" s="4">
        <v>73992</v>
      </c>
      <c r="F31" s="31">
        <v>3399</v>
      </c>
      <c r="G31" s="81">
        <v>7</v>
      </c>
      <c r="H31" s="89">
        <f t="shared" si="5"/>
        <v>1565.7619047619048</v>
      </c>
      <c r="I31" s="89"/>
      <c r="J31" s="89"/>
    </row>
    <row r="32" spans="1:10" ht="12.75">
      <c r="A32" s="50">
        <f t="shared" si="3"/>
        <v>17</v>
      </c>
      <c r="B32" s="72" t="s">
        <v>19</v>
      </c>
      <c r="C32" s="59">
        <f t="shared" si="4"/>
        <v>122703</v>
      </c>
      <c r="D32" s="30">
        <v>54133</v>
      </c>
      <c r="E32" s="4">
        <v>59831</v>
      </c>
      <c r="F32" s="31">
        <v>8739</v>
      </c>
      <c r="G32" s="81">
        <v>8</v>
      </c>
      <c r="H32" s="89">
        <f t="shared" si="5"/>
        <v>1278.15625</v>
      </c>
      <c r="I32" s="89"/>
      <c r="J32" s="89"/>
    </row>
    <row r="33" spans="1:10" ht="12.75">
      <c r="A33" s="50">
        <f t="shared" si="3"/>
        <v>18</v>
      </c>
      <c r="B33" s="72" t="s">
        <v>20</v>
      </c>
      <c r="C33" s="59">
        <f t="shared" si="4"/>
        <v>128878</v>
      </c>
      <c r="D33" s="30">
        <v>54132</v>
      </c>
      <c r="E33" s="4">
        <v>72101</v>
      </c>
      <c r="F33" s="31">
        <v>2645</v>
      </c>
      <c r="G33" s="81">
        <v>7</v>
      </c>
      <c r="H33" s="89">
        <f t="shared" si="5"/>
        <v>1534.2619047619048</v>
      </c>
      <c r="I33" s="89"/>
      <c r="J33" s="89"/>
    </row>
    <row r="34" spans="1:10" ht="12.75">
      <c r="A34" s="50">
        <f t="shared" si="3"/>
        <v>19</v>
      </c>
      <c r="B34" s="72" t="s">
        <v>21</v>
      </c>
      <c r="C34" s="59">
        <f t="shared" si="4"/>
        <v>131251</v>
      </c>
      <c r="D34" s="30">
        <v>54132</v>
      </c>
      <c r="E34" s="4">
        <v>73011</v>
      </c>
      <c r="F34" s="31">
        <v>4108</v>
      </c>
      <c r="G34" s="81">
        <v>9</v>
      </c>
      <c r="H34" s="89">
        <f t="shared" si="5"/>
        <v>1215.2870370370372</v>
      </c>
      <c r="I34" s="89"/>
      <c r="J34" s="89"/>
    </row>
    <row r="35" spans="1:10" ht="12.75">
      <c r="A35" s="50">
        <f t="shared" si="3"/>
        <v>20</v>
      </c>
      <c r="B35" s="72" t="s">
        <v>22</v>
      </c>
      <c r="C35" s="59">
        <f t="shared" si="4"/>
        <v>103084</v>
      </c>
      <c r="D35" s="30">
        <v>54132</v>
      </c>
      <c r="E35" s="4">
        <v>45891</v>
      </c>
      <c r="F35" s="31">
        <v>3061</v>
      </c>
      <c r="G35" s="81">
        <v>7</v>
      </c>
      <c r="H35" s="89">
        <f t="shared" si="5"/>
        <v>1227.1904761904761</v>
      </c>
      <c r="I35" s="89"/>
      <c r="J35" s="89"/>
    </row>
    <row r="36" spans="1:10" ht="12.75">
      <c r="A36" s="50">
        <f t="shared" si="3"/>
        <v>21</v>
      </c>
      <c r="B36" s="72" t="s">
        <v>23</v>
      </c>
      <c r="C36" s="59">
        <f t="shared" si="4"/>
        <v>113136</v>
      </c>
      <c r="D36" s="30">
        <v>54132</v>
      </c>
      <c r="E36" s="4">
        <v>55103</v>
      </c>
      <c r="F36" s="31">
        <v>3901</v>
      </c>
      <c r="G36" s="81">
        <v>10</v>
      </c>
      <c r="H36" s="89">
        <f t="shared" si="5"/>
        <v>942.8000000000001</v>
      </c>
      <c r="I36" s="89"/>
      <c r="J36" s="89"/>
    </row>
    <row r="37" spans="1:10" ht="12.75">
      <c r="A37" s="50">
        <f>A36+1</f>
        <v>22</v>
      </c>
      <c r="B37" s="72" t="s">
        <v>24</v>
      </c>
      <c r="C37" s="59">
        <f t="shared" si="4"/>
        <v>119885</v>
      </c>
      <c r="D37" s="30">
        <v>54132</v>
      </c>
      <c r="E37" s="4">
        <v>59447</v>
      </c>
      <c r="F37" s="31">
        <v>6306</v>
      </c>
      <c r="G37" s="81">
        <v>9</v>
      </c>
      <c r="H37" s="89">
        <f t="shared" si="5"/>
        <v>1110.0462962962963</v>
      </c>
      <c r="I37" s="89"/>
      <c r="J37" s="89"/>
    </row>
    <row r="38" spans="1:10" ht="12.75">
      <c r="A38" s="50">
        <f>A37+1</f>
        <v>23</v>
      </c>
      <c r="B38" s="72" t="s">
        <v>25</v>
      </c>
      <c r="C38" s="59">
        <f t="shared" si="4"/>
        <v>109179</v>
      </c>
      <c r="D38" s="30">
        <v>54132</v>
      </c>
      <c r="E38" s="4">
        <v>50422</v>
      </c>
      <c r="F38" s="31">
        <v>4625</v>
      </c>
      <c r="G38" s="81">
        <v>8</v>
      </c>
      <c r="H38" s="89">
        <f t="shared" si="5"/>
        <v>1137.28125</v>
      </c>
      <c r="I38" s="89"/>
      <c r="J38" s="89"/>
    </row>
    <row r="39" spans="1:10" ht="13.5" thickBot="1">
      <c r="A39" s="50">
        <f>A38+1</f>
        <v>24</v>
      </c>
      <c r="B39" s="72" t="s">
        <v>27</v>
      </c>
      <c r="C39" s="59">
        <f t="shared" si="4"/>
        <v>129017</v>
      </c>
      <c r="D39" s="30">
        <v>54132</v>
      </c>
      <c r="E39" s="4">
        <v>68927</v>
      </c>
      <c r="F39" s="31">
        <v>5958</v>
      </c>
      <c r="G39" s="81">
        <v>9</v>
      </c>
      <c r="H39" s="89">
        <f t="shared" si="5"/>
        <v>1194.601851851852</v>
      </c>
      <c r="I39" s="89"/>
      <c r="J39" s="89"/>
    </row>
    <row r="40" spans="1:10" ht="13.5" thickBot="1">
      <c r="A40" s="53"/>
      <c r="B40" s="74" t="s">
        <v>43</v>
      </c>
      <c r="C40" s="60">
        <f>SUM(C28:C39)</f>
        <v>1462660</v>
      </c>
      <c r="D40" s="34">
        <f>SUM(D28:D39)</f>
        <v>649589</v>
      </c>
      <c r="E40" s="9">
        <f>SUM(E28:E39)</f>
        <v>754158</v>
      </c>
      <c r="F40" s="35">
        <f>SUM(F28:F39)</f>
        <v>58913</v>
      </c>
      <c r="G40" s="83">
        <f>SUM(G28:G39)</f>
        <v>100</v>
      </c>
      <c r="H40" s="92">
        <f>C40/G40/12</f>
        <v>1218.8833333333334</v>
      </c>
      <c r="I40" s="92">
        <v>1527</v>
      </c>
      <c r="J40" s="92">
        <v>18324</v>
      </c>
    </row>
    <row r="41" spans="1:10" ht="12.75">
      <c r="A41" s="49">
        <v>25</v>
      </c>
      <c r="B41" s="71" t="s">
        <v>100</v>
      </c>
      <c r="C41" s="62">
        <f>E41+F41+D41</f>
        <v>1353739</v>
      </c>
      <c r="D41" s="28">
        <v>958567</v>
      </c>
      <c r="E41" s="3">
        <v>386223</v>
      </c>
      <c r="F41" s="29">
        <v>8949</v>
      </c>
      <c r="G41" s="80">
        <v>50</v>
      </c>
      <c r="H41" s="88">
        <f>C41/G41/12</f>
        <v>2256.2316666666666</v>
      </c>
      <c r="I41" s="88"/>
      <c r="J41" s="88"/>
    </row>
    <row r="42" spans="1:10" ht="12.75">
      <c r="A42" s="49">
        <f>A41+1</f>
        <v>26</v>
      </c>
      <c r="B42" s="71" t="s">
        <v>61</v>
      </c>
      <c r="C42" s="62">
        <f>E42+F42+D42</f>
        <v>2386072</v>
      </c>
      <c r="D42" s="28">
        <v>1794989</v>
      </c>
      <c r="E42" s="3">
        <v>584508</v>
      </c>
      <c r="F42" s="29">
        <v>6575</v>
      </c>
      <c r="G42" s="80">
        <v>59</v>
      </c>
      <c r="H42" s="88">
        <f>C42/G42/12</f>
        <v>3370.1581920903955</v>
      </c>
      <c r="I42" s="89"/>
      <c r="J42" s="89"/>
    </row>
    <row r="43" spans="1:10" ht="13.5" thickBot="1">
      <c r="A43" s="50">
        <f>A42+1</f>
        <v>27</v>
      </c>
      <c r="B43" s="72" t="s">
        <v>28</v>
      </c>
      <c r="C43" s="62">
        <f>E43+F43+D43</f>
        <v>656041</v>
      </c>
      <c r="D43" s="30">
        <v>477249</v>
      </c>
      <c r="E43" s="4">
        <v>177767</v>
      </c>
      <c r="F43" s="31">
        <v>1025</v>
      </c>
      <c r="G43" s="81">
        <v>14</v>
      </c>
      <c r="H43" s="88">
        <f>C43/G43/12</f>
        <v>3905.0059523809523</v>
      </c>
      <c r="I43" s="89"/>
      <c r="J43" s="89"/>
    </row>
    <row r="44" spans="1:10" ht="13.5" thickBot="1">
      <c r="A44" s="52"/>
      <c r="B44" s="74" t="s">
        <v>45</v>
      </c>
      <c r="C44" s="60">
        <f>SUM(C41:C43)</f>
        <v>4395852</v>
      </c>
      <c r="D44" s="34">
        <f>SUM(D41:D43)</f>
        <v>3230805</v>
      </c>
      <c r="E44" s="9">
        <f>E43+E42+E41</f>
        <v>1148498</v>
      </c>
      <c r="F44" s="35">
        <f>F43+F42+F41</f>
        <v>16549</v>
      </c>
      <c r="G44" s="83">
        <f>G43+G42+G41</f>
        <v>123</v>
      </c>
      <c r="H44" s="92">
        <f>C44/G44/12</f>
        <v>2978.219512195122</v>
      </c>
      <c r="I44" s="92">
        <v>2034</v>
      </c>
      <c r="J44" s="92">
        <v>24408</v>
      </c>
    </row>
    <row r="45" spans="1:10" ht="13.5" thickBot="1">
      <c r="A45" s="54">
        <v>28</v>
      </c>
      <c r="B45" s="75" t="s">
        <v>59</v>
      </c>
      <c r="C45" s="63">
        <f>E45+F45+D45</f>
        <v>395130</v>
      </c>
      <c r="D45" s="36">
        <v>220344</v>
      </c>
      <c r="E45" s="6">
        <v>159928</v>
      </c>
      <c r="F45" s="37">
        <v>14858</v>
      </c>
      <c r="G45" s="84" t="s">
        <v>69</v>
      </c>
      <c r="H45" s="93">
        <f>C45/19/12</f>
        <v>1733.0263157894735</v>
      </c>
      <c r="I45" s="93"/>
      <c r="J45" s="93"/>
    </row>
    <row r="46" spans="1:10" ht="13.5" thickBot="1">
      <c r="A46" s="52"/>
      <c r="B46" s="74" t="s">
        <v>46</v>
      </c>
      <c r="C46" s="60">
        <f aca="true" t="shared" si="6" ref="C46:H46">C45</f>
        <v>395130</v>
      </c>
      <c r="D46" s="34">
        <f t="shared" si="6"/>
        <v>220344</v>
      </c>
      <c r="E46" s="9">
        <f t="shared" si="6"/>
        <v>159928</v>
      </c>
      <c r="F46" s="35">
        <f t="shared" si="6"/>
        <v>14858</v>
      </c>
      <c r="G46" s="83" t="str">
        <f t="shared" si="6"/>
        <v>9mame+10cop.</v>
      </c>
      <c r="H46" s="91">
        <f t="shared" si="6"/>
        <v>1733.0263157894735</v>
      </c>
      <c r="I46" s="91">
        <v>2406</v>
      </c>
      <c r="J46" s="91">
        <v>28872</v>
      </c>
    </row>
    <row r="47" spans="1:10" ht="13.5" thickBot="1">
      <c r="A47" s="54">
        <v>29</v>
      </c>
      <c r="B47" s="75" t="s">
        <v>29</v>
      </c>
      <c r="C47" s="96">
        <f>D47+E47+F47</f>
        <v>895212</v>
      </c>
      <c r="D47" s="36">
        <v>668903</v>
      </c>
      <c r="E47" s="6">
        <v>225469</v>
      </c>
      <c r="F47" s="37">
        <v>840</v>
      </c>
      <c r="G47" s="85">
        <v>22</v>
      </c>
      <c r="H47" s="93">
        <f>C47/G47/12</f>
        <v>3390.9545454545455</v>
      </c>
      <c r="I47" s="93"/>
      <c r="J47" s="93"/>
    </row>
    <row r="48" spans="1:10" ht="13.5" thickBot="1">
      <c r="A48" s="52"/>
      <c r="B48" s="74" t="s">
        <v>47</v>
      </c>
      <c r="C48" s="60">
        <f>C47</f>
        <v>895212</v>
      </c>
      <c r="D48" s="34">
        <f>D47</f>
        <v>668903</v>
      </c>
      <c r="E48" s="34">
        <f>E47</f>
        <v>225469</v>
      </c>
      <c r="F48" s="34">
        <f>F47</f>
        <v>840</v>
      </c>
      <c r="G48" s="34">
        <f>G47</f>
        <v>22</v>
      </c>
      <c r="H48" s="97">
        <f>C48/G48/12</f>
        <v>3390.9545454545455</v>
      </c>
      <c r="I48" s="91">
        <v>2301</v>
      </c>
      <c r="J48" s="91">
        <v>27612</v>
      </c>
    </row>
    <row r="49" spans="1:10" ht="13.5" thickBot="1">
      <c r="A49" s="54">
        <v>31</v>
      </c>
      <c r="B49" s="75" t="s">
        <v>60</v>
      </c>
      <c r="C49" s="63">
        <f>E49+F49+D49</f>
        <v>6113278</v>
      </c>
      <c r="D49" s="36">
        <v>4367899</v>
      </c>
      <c r="E49" s="6">
        <v>1537386</v>
      </c>
      <c r="F49" s="37">
        <v>207993</v>
      </c>
      <c r="G49" s="85">
        <v>439</v>
      </c>
      <c r="H49" s="94">
        <f>C49/G49/12</f>
        <v>1160.4552012148822</v>
      </c>
      <c r="I49" s="94"/>
      <c r="J49" s="94"/>
    </row>
    <row r="50" spans="1:10" ht="13.5" thickBot="1">
      <c r="A50" s="52"/>
      <c r="B50" s="74" t="s">
        <v>48</v>
      </c>
      <c r="C50" s="60">
        <f aca="true" t="shared" si="7" ref="C50:H50">C49</f>
        <v>6113278</v>
      </c>
      <c r="D50" s="34">
        <f t="shared" si="7"/>
        <v>4367899</v>
      </c>
      <c r="E50" s="9">
        <f t="shared" si="7"/>
        <v>1537386</v>
      </c>
      <c r="F50" s="35">
        <f t="shared" si="7"/>
        <v>207993</v>
      </c>
      <c r="G50" s="83">
        <f t="shared" si="7"/>
        <v>439</v>
      </c>
      <c r="H50" s="91">
        <f t="shared" si="7"/>
        <v>1160.4552012148822</v>
      </c>
      <c r="I50" s="91">
        <v>1273</v>
      </c>
      <c r="J50" s="91">
        <v>15276</v>
      </c>
    </row>
    <row r="51" spans="1:10" ht="12.75">
      <c r="A51" s="49">
        <v>32</v>
      </c>
      <c r="B51" s="73" t="s">
        <v>30</v>
      </c>
      <c r="C51" s="61">
        <f>E51+F51+D51</f>
        <v>110802</v>
      </c>
      <c r="D51" s="32">
        <v>49764</v>
      </c>
      <c r="E51" s="10">
        <v>58021</v>
      </c>
      <c r="F51" s="33">
        <v>3017</v>
      </c>
      <c r="G51" s="82">
        <v>8</v>
      </c>
      <c r="H51" s="88">
        <f>C51/G51/10</f>
        <v>1385.025</v>
      </c>
      <c r="I51" s="88"/>
      <c r="J51" s="88"/>
    </row>
    <row r="52" spans="1:10" ht="12.75">
      <c r="A52" s="50">
        <f aca="true" t="shared" si="8" ref="A52:A59">A51+1</f>
        <v>33</v>
      </c>
      <c r="B52" s="76" t="s">
        <v>31</v>
      </c>
      <c r="C52" s="64">
        <f aca="true" t="shared" si="9" ref="C52:C59">E52+F52+D52</f>
        <v>86902</v>
      </c>
      <c r="D52" s="38">
        <v>49763</v>
      </c>
      <c r="E52" s="11">
        <v>34130</v>
      </c>
      <c r="F52" s="39">
        <v>3009</v>
      </c>
      <c r="G52" s="86">
        <v>4</v>
      </c>
      <c r="H52" s="88">
        <f aca="true" t="shared" si="10" ref="H52:H59">C52/G52/10</f>
        <v>2172.55</v>
      </c>
      <c r="I52" s="88"/>
      <c r="J52" s="88"/>
    </row>
    <row r="53" spans="1:10" ht="12.75">
      <c r="A53" s="50">
        <f t="shared" si="8"/>
        <v>34</v>
      </c>
      <c r="B53" s="76" t="s">
        <v>32</v>
      </c>
      <c r="C53" s="64">
        <f t="shared" si="9"/>
        <v>90573</v>
      </c>
      <c r="D53" s="38">
        <v>49763</v>
      </c>
      <c r="E53" s="11">
        <v>38653</v>
      </c>
      <c r="F53" s="39">
        <v>2157</v>
      </c>
      <c r="G53" s="86">
        <v>5</v>
      </c>
      <c r="H53" s="88">
        <f t="shared" si="10"/>
        <v>1811.4599999999998</v>
      </c>
      <c r="I53" s="88"/>
      <c r="J53" s="88"/>
    </row>
    <row r="54" spans="1:10" ht="12.75">
      <c r="A54" s="50">
        <f t="shared" si="8"/>
        <v>35</v>
      </c>
      <c r="B54" s="76" t="s">
        <v>33</v>
      </c>
      <c r="C54" s="64">
        <f t="shared" si="9"/>
        <v>93589</v>
      </c>
      <c r="D54" s="38">
        <v>49763</v>
      </c>
      <c r="E54" s="11">
        <v>40873</v>
      </c>
      <c r="F54" s="39">
        <v>2953</v>
      </c>
      <c r="G54" s="86">
        <v>6</v>
      </c>
      <c r="H54" s="88">
        <f t="shared" si="10"/>
        <v>1559.8166666666666</v>
      </c>
      <c r="I54" s="88"/>
      <c r="J54" s="88"/>
    </row>
    <row r="55" spans="1:10" ht="12.75">
      <c r="A55" s="50">
        <f t="shared" si="8"/>
        <v>36</v>
      </c>
      <c r="B55" s="76" t="s">
        <v>34</v>
      </c>
      <c r="C55" s="64">
        <f t="shared" si="9"/>
        <v>94131</v>
      </c>
      <c r="D55" s="38">
        <v>49763</v>
      </c>
      <c r="E55" s="11">
        <v>41854</v>
      </c>
      <c r="F55" s="39">
        <v>2514</v>
      </c>
      <c r="G55" s="86">
        <v>6</v>
      </c>
      <c r="H55" s="88">
        <f t="shared" si="10"/>
        <v>1568.85</v>
      </c>
      <c r="I55" s="88"/>
      <c r="J55" s="88"/>
    </row>
    <row r="56" spans="1:10" ht="12.75">
      <c r="A56" s="50">
        <f t="shared" si="8"/>
        <v>37</v>
      </c>
      <c r="B56" s="76" t="s">
        <v>35</v>
      </c>
      <c r="C56" s="64">
        <f t="shared" si="9"/>
        <v>90549</v>
      </c>
      <c r="D56" s="38">
        <v>49763</v>
      </c>
      <c r="E56" s="11">
        <v>38149</v>
      </c>
      <c r="F56" s="39">
        <v>2637</v>
      </c>
      <c r="G56" s="86">
        <v>6</v>
      </c>
      <c r="H56" s="88">
        <f t="shared" si="10"/>
        <v>1509.15</v>
      </c>
      <c r="I56" s="88"/>
      <c r="J56" s="88"/>
    </row>
    <row r="57" spans="1:10" ht="12.75">
      <c r="A57" s="50">
        <f t="shared" si="8"/>
        <v>38</v>
      </c>
      <c r="B57" s="76" t="s">
        <v>36</v>
      </c>
      <c r="C57" s="64">
        <f t="shared" si="9"/>
        <v>87440</v>
      </c>
      <c r="D57" s="38">
        <v>49763</v>
      </c>
      <c r="E57" s="11">
        <v>35445</v>
      </c>
      <c r="F57" s="39">
        <v>2232</v>
      </c>
      <c r="G57" s="86">
        <v>6</v>
      </c>
      <c r="H57" s="88">
        <f t="shared" si="10"/>
        <v>1457.3333333333335</v>
      </c>
      <c r="I57" s="88"/>
      <c r="J57" s="88"/>
    </row>
    <row r="58" spans="1:10" ht="12.75">
      <c r="A58" s="50">
        <f t="shared" si="8"/>
        <v>39</v>
      </c>
      <c r="B58" s="72" t="s">
        <v>37</v>
      </c>
      <c r="C58" s="64">
        <f t="shared" si="9"/>
        <v>115992</v>
      </c>
      <c r="D58" s="38">
        <v>49763</v>
      </c>
      <c r="E58" s="4">
        <v>62630</v>
      </c>
      <c r="F58" s="31">
        <v>3599</v>
      </c>
      <c r="G58" s="81">
        <v>5</v>
      </c>
      <c r="H58" s="88">
        <f t="shared" si="10"/>
        <v>2319.84</v>
      </c>
      <c r="I58" s="89"/>
      <c r="J58" s="89"/>
    </row>
    <row r="59" spans="1:10" ht="13.5" thickBot="1">
      <c r="A59" s="50">
        <f t="shared" si="8"/>
        <v>40</v>
      </c>
      <c r="B59" s="72" t="s">
        <v>38</v>
      </c>
      <c r="C59" s="64">
        <f t="shared" si="9"/>
        <v>97025</v>
      </c>
      <c r="D59" s="38">
        <v>49763</v>
      </c>
      <c r="E59" s="4">
        <v>44494</v>
      </c>
      <c r="F59" s="31">
        <v>2768</v>
      </c>
      <c r="G59" s="81">
        <v>7</v>
      </c>
      <c r="H59" s="88">
        <f t="shared" si="10"/>
        <v>1386.0714285714287</v>
      </c>
      <c r="I59" s="89"/>
      <c r="J59" s="89"/>
    </row>
    <row r="60" spans="1:10" ht="13.5" thickBot="1">
      <c r="A60" s="52"/>
      <c r="B60" s="74" t="s">
        <v>44</v>
      </c>
      <c r="C60" s="60">
        <f>SUM(C51:C59)</f>
        <v>867003</v>
      </c>
      <c r="D60" s="34">
        <f>SUM(D51:D59)</f>
        <v>447868</v>
      </c>
      <c r="E60" s="9">
        <f>SUM(E51:E59)</f>
        <v>394249</v>
      </c>
      <c r="F60" s="35">
        <f>SUM(F51:F59)</f>
        <v>24886</v>
      </c>
      <c r="G60" s="83">
        <f>SUM(G51:G59)</f>
        <v>53</v>
      </c>
      <c r="H60" s="92">
        <f>C60/G60/10</f>
        <v>1635.8547169811322</v>
      </c>
      <c r="I60" s="92">
        <v>1527</v>
      </c>
      <c r="J60" s="92">
        <v>18324</v>
      </c>
    </row>
    <row r="61" spans="1:10" ht="12.75">
      <c r="A61" s="105">
        <v>41</v>
      </c>
      <c r="B61" s="107" t="s">
        <v>91</v>
      </c>
      <c r="C61" s="108">
        <f>D61+E61+F61</f>
        <v>311437</v>
      </c>
      <c r="D61" s="109">
        <v>247763</v>
      </c>
      <c r="E61" s="110">
        <v>60239</v>
      </c>
      <c r="F61" s="111">
        <v>3435</v>
      </c>
      <c r="G61" s="112">
        <v>68</v>
      </c>
      <c r="H61" s="113">
        <f>C61/G61/2</f>
        <v>2289.9779411764707</v>
      </c>
      <c r="I61" s="113"/>
      <c r="J61" s="113"/>
    </row>
    <row r="62" spans="1:10" ht="13.5" thickBot="1">
      <c r="A62" s="98"/>
      <c r="B62" s="99" t="s">
        <v>92</v>
      </c>
      <c r="C62" s="100">
        <f aca="true" t="shared" si="11" ref="C62:H62">C61</f>
        <v>311437</v>
      </c>
      <c r="D62" s="101">
        <f t="shared" si="11"/>
        <v>247763</v>
      </c>
      <c r="E62" s="102">
        <f t="shared" si="11"/>
        <v>60239</v>
      </c>
      <c r="F62" s="103">
        <f t="shared" si="11"/>
        <v>3435</v>
      </c>
      <c r="G62" s="104">
        <f t="shared" si="11"/>
        <v>68</v>
      </c>
      <c r="H62" s="106">
        <f t="shared" si="11"/>
        <v>2289.9779411764707</v>
      </c>
      <c r="I62" s="106">
        <v>1721</v>
      </c>
      <c r="J62" s="106">
        <v>18324</v>
      </c>
    </row>
    <row r="63" spans="1:10" ht="13.5" thickBot="1">
      <c r="A63" s="55">
        <v>42</v>
      </c>
      <c r="B63" s="77" t="s">
        <v>50</v>
      </c>
      <c r="C63" s="65">
        <f>E63+F63+D63</f>
        <v>959899</v>
      </c>
      <c r="D63" s="40">
        <v>594141</v>
      </c>
      <c r="E63" s="12">
        <v>338263</v>
      </c>
      <c r="F63" s="41">
        <v>27495</v>
      </c>
      <c r="G63" s="87">
        <v>53</v>
      </c>
      <c r="H63" s="88">
        <f>C63/G63/12</f>
        <v>1509.2751572327043</v>
      </c>
      <c r="I63" s="88"/>
      <c r="J63" s="88"/>
    </row>
    <row r="64" spans="1:10" ht="13.5" thickBot="1">
      <c r="A64" s="53"/>
      <c r="B64" s="74" t="s">
        <v>51</v>
      </c>
      <c r="C64" s="60">
        <f aca="true" t="shared" si="12" ref="C64:H64">C63</f>
        <v>959899</v>
      </c>
      <c r="D64" s="34">
        <f>D63</f>
        <v>594141</v>
      </c>
      <c r="E64" s="9">
        <f t="shared" si="12"/>
        <v>338263</v>
      </c>
      <c r="F64" s="35">
        <f t="shared" si="12"/>
        <v>27495</v>
      </c>
      <c r="G64" s="83">
        <f t="shared" si="12"/>
        <v>53</v>
      </c>
      <c r="H64" s="92">
        <f t="shared" si="12"/>
        <v>1509.2751572327043</v>
      </c>
      <c r="I64" s="92">
        <v>1721</v>
      </c>
      <c r="J64" s="92">
        <v>20652</v>
      </c>
    </row>
    <row r="65" spans="1:10" ht="12.75">
      <c r="A65" s="54">
        <v>43</v>
      </c>
      <c r="B65" s="78" t="s">
        <v>68</v>
      </c>
      <c r="C65" s="66">
        <f>E65+D65</f>
        <v>229285</v>
      </c>
      <c r="D65" s="42">
        <v>204377</v>
      </c>
      <c r="E65" s="13">
        <v>24908</v>
      </c>
      <c r="F65" s="43">
        <v>0</v>
      </c>
      <c r="G65" s="85">
        <v>55</v>
      </c>
      <c r="H65" s="93">
        <v>347.4</v>
      </c>
      <c r="I65" s="93"/>
      <c r="J65" s="93"/>
    </row>
    <row r="66" spans="1:10" ht="13.5" thickBot="1">
      <c r="A66" s="51">
        <v>44</v>
      </c>
      <c r="B66" s="79" t="s">
        <v>67</v>
      </c>
      <c r="C66" s="67">
        <f>E66+D66</f>
        <v>1720387</v>
      </c>
      <c r="D66" s="44">
        <v>1318974</v>
      </c>
      <c r="E66" s="14">
        <v>401413</v>
      </c>
      <c r="F66" s="45">
        <v>0</v>
      </c>
      <c r="G66" s="82">
        <v>37</v>
      </c>
      <c r="H66" s="90">
        <v>3874.75</v>
      </c>
      <c r="I66" s="90"/>
      <c r="J66" s="90"/>
    </row>
    <row r="67" spans="1:10" ht="13.5" thickBot="1">
      <c r="A67" s="53"/>
      <c r="B67" s="74" t="s">
        <v>52</v>
      </c>
      <c r="C67" s="60">
        <f>C65+C66</f>
        <v>1949672</v>
      </c>
      <c r="D67" s="34">
        <f>SUM(D65:D66)</f>
        <v>1523351</v>
      </c>
      <c r="E67" s="9">
        <f>E65+E66</f>
        <v>426321</v>
      </c>
      <c r="F67" s="35">
        <f>F65+F66</f>
        <v>0</v>
      </c>
      <c r="G67" s="83">
        <f>G65+G66</f>
        <v>92</v>
      </c>
      <c r="H67" s="92">
        <f>C67/G67/12</f>
        <v>1766.0072463768117</v>
      </c>
      <c r="I67" s="92">
        <v>2034</v>
      </c>
      <c r="J67" s="92">
        <v>24408</v>
      </c>
    </row>
    <row r="68" spans="1:8" ht="12.75">
      <c r="A68" s="16"/>
      <c r="B68" s="16"/>
      <c r="C68" s="17"/>
      <c r="D68" s="17"/>
      <c r="E68" s="17"/>
      <c r="F68" s="17"/>
      <c r="G68" s="18"/>
      <c r="H68" s="19"/>
    </row>
    <row r="69" spans="1:10" ht="12.75">
      <c r="A69" s="16"/>
      <c r="B69" s="115" t="s">
        <v>95</v>
      </c>
      <c r="C69" s="114">
        <f>C67+C64+C62+C60+C50+C48+C46+C40+C27+C44</f>
        <v>18485504</v>
      </c>
      <c r="D69" s="17"/>
      <c r="E69" s="17"/>
      <c r="F69" s="17" t="s">
        <v>106</v>
      </c>
      <c r="G69" s="114">
        <f>G67+G64+G62+G60+G50+G44+G40+G27+19+G48</f>
        <v>1066</v>
      </c>
      <c r="H69" s="8"/>
      <c r="I69" s="8"/>
      <c r="J69" s="8"/>
    </row>
    <row r="73" spans="1:8" ht="15.75">
      <c r="A73" s="95" t="s">
        <v>96</v>
      </c>
      <c r="H73" s="8"/>
    </row>
    <row r="74" spans="1:8" ht="12.75">
      <c r="A74" s="5" t="s">
        <v>93</v>
      </c>
      <c r="H74" s="8"/>
    </row>
    <row r="75" ht="12.75">
      <c r="B75" t="s">
        <v>71</v>
      </c>
    </row>
    <row r="76" ht="12.75">
      <c r="B76" t="s">
        <v>94</v>
      </c>
    </row>
    <row r="77" ht="12.75">
      <c r="B77" t="s">
        <v>90</v>
      </c>
    </row>
    <row r="84" spans="2:8" ht="12.75">
      <c r="B84" s="20" t="s">
        <v>101</v>
      </c>
      <c r="E84" t="s">
        <v>102</v>
      </c>
      <c r="H84" t="s">
        <v>81</v>
      </c>
    </row>
    <row r="85" spans="2:9" ht="12.75">
      <c r="B85" s="20" t="s">
        <v>104</v>
      </c>
      <c r="E85" t="s">
        <v>103</v>
      </c>
      <c r="H85" t="s">
        <v>82</v>
      </c>
      <c r="I85" s="15"/>
    </row>
  </sheetData>
  <sheetProtection/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12634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euromconect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Monica.curticapean</cp:lastModifiedBy>
  <cp:lastPrinted>2011-06-16T13:40:31Z</cp:lastPrinted>
  <dcterms:created xsi:type="dcterms:W3CDTF">2010-10-26T04:46:36Z</dcterms:created>
  <dcterms:modified xsi:type="dcterms:W3CDTF">2011-06-17T05:34:01Z</dcterms:modified>
  <cp:category/>
  <cp:version/>
  <cp:contentType/>
  <cp:contentStatus/>
</cp:coreProperties>
</file>