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.B" sheetId="1" r:id="rId1"/>
  </sheets>
  <externalReferences>
    <externalReference r:id="rId4"/>
  </externalReferences>
  <definedNames>
    <definedName name="_xlnm._FilterDatabase" localSheetId="0" hidden="1">'Anexa.B'!$A$1:$I$82</definedName>
    <definedName name="_xlnm.Print_Titles" localSheetId="0">'Anexa.B'!$A:$B,'Anexa.B'!$1:$3</definedName>
  </definedNames>
  <calcPr fullCalcOnLoad="1"/>
</workbook>
</file>

<file path=xl/sharedStrings.xml><?xml version="1.0" encoding="utf-8"?>
<sst xmlns="http://schemas.openxmlformats.org/spreadsheetml/2006/main" count="93" uniqueCount="92">
  <si>
    <t>Nr.crt.</t>
  </si>
  <si>
    <t>COD</t>
  </si>
  <si>
    <t xml:space="preserve">DESTINATIA </t>
  </si>
  <si>
    <t>Cheltuieli de functionare  2011</t>
  </si>
  <si>
    <t>din care:</t>
  </si>
  <si>
    <t>Total cheltuieli de dezvoltare 2011</t>
  </si>
  <si>
    <t>Total 2011</t>
  </si>
  <si>
    <t>% din total</t>
  </si>
  <si>
    <t>Reparaţii 2011</t>
  </si>
  <si>
    <t>Proiecte 2011</t>
  </si>
  <si>
    <t>0</t>
  </si>
  <si>
    <t>7=3+5</t>
  </si>
  <si>
    <t>Consiliul Judeţean</t>
  </si>
  <si>
    <t>AUTORITĂŢI PUBLICE ŞI ACŢIUNI EXTERNE</t>
  </si>
  <si>
    <t>Direcţia Judeţeană de Evidenţă a Persoanei</t>
  </si>
  <si>
    <t>Serviciul Judeţean Salvamont</t>
  </si>
  <si>
    <t>Serviciul Public de Paza a Obiectivelor de Interes Judetean Mures</t>
  </si>
  <si>
    <t>ALTE SERVICII PUBLICE GENERALE</t>
  </si>
  <si>
    <t>Centrul Militar Jud.</t>
  </si>
  <si>
    <t>APĂRARE</t>
  </si>
  <si>
    <t>Şcoala specială nr.1</t>
  </si>
  <si>
    <t>Şcoala specială nr.2</t>
  </si>
  <si>
    <t>Şcoala specială CSEI 3</t>
  </si>
  <si>
    <t>Total scoli speciale</t>
  </si>
  <si>
    <t>Învăţământ (Program lapte,corn si miere)</t>
  </si>
  <si>
    <t>INVATAMANT</t>
  </si>
  <si>
    <t>Proiect Ambulator Spit.Clinic Jud.de Urgenta</t>
  </si>
  <si>
    <t>Spitalul Clinic Judeţean</t>
  </si>
  <si>
    <t>Spitalul Municipal Tîrnăveni</t>
  </si>
  <si>
    <t>Preventoriul TBC Gornesti</t>
  </si>
  <si>
    <t xml:space="preserve"> SANATATE</t>
  </si>
  <si>
    <t xml:space="preserve">Biblioteca Judeţeană </t>
  </si>
  <si>
    <t>Muzeul Judeţean</t>
  </si>
  <si>
    <t>Centrul de Cultura</t>
  </si>
  <si>
    <t>Filarmonica de Stat</t>
  </si>
  <si>
    <t>Teatrul "Ariel"</t>
  </si>
  <si>
    <t xml:space="preserve">Ansamblul Artistic </t>
  </si>
  <si>
    <t>Redacţia Revistei "Vatra"</t>
  </si>
  <si>
    <t>Redacţia Revistei "Látó"</t>
  </si>
  <si>
    <t>INSTITUŢII DE CULTURĂ</t>
  </si>
  <si>
    <t>Contrib. Pers. Necl.</t>
  </si>
  <si>
    <t>Proiecte culte religoase</t>
  </si>
  <si>
    <t>Proiecte sport+sport de performanta</t>
  </si>
  <si>
    <t>Proiecte culturale</t>
  </si>
  <si>
    <t>Proiect Parc auto pt. sporturi cu motor</t>
  </si>
  <si>
    <t>Studiu de mentenanta pentru cladirea Scolii de Arte Tg.Mures</t>
  </si>
  <si>
    <t>SF+PT reabilitarea clădirea Şcolii de Arte Tg.Mures</t>
  </si>
  <si>
    <t>CULTURĂ, RECREERE ŞI RELIGIE</t>
  </si>
  <si>
    <t>Direcţia Generală de Asistenţă Socială şi  Protecţia Copilului</t>
  </si>
  <si>
    <t>Proiect extindere CRRN Brancovenesti</t>
  </si>
  <si>
    <t>Proiect CRRN "Primula" Brancovenesti</t>
  </si>
  <si>
    <t>Proiect creare CRRN Sf.Maria Brancovenesti</t>
  </si>
  <si>
    <t>TOTAL Direcţia Generală de Asistenţă Socială şi  Protecţia Copilului</t>
  </si>
  <si>
    <t>Proiecte de asistenţă socială - ONG</t>
  </si>
  <si>
    <t>Caminul pentru Persoane Varstnice Ideciu de Jos</t>
  </si>
  <si>
    <t>ASIGURĂRI ŞI ASISTENŢĂ SOCIALĂ</t>
  </si>
  <si>
    <t>Transfer Aquaserv  "Extinderea şi reabilitarea infrastructurii de apă şi apă uzată în judeţul Mureş</t>
  </si>
  <si>
    <t xml:space="preserve"> Inlocuire si reamplasare conducta de transport apa potabila in intravilanul Municipiului Reghin</t>
  </si>
  <si>
    <t>LOCUINŢE, SERVICII ŞI DEZVOLTARE PUBLICĂ</t>
  </si>
  <si>
    <t xml:space="preserve"> Proiect Sistem integrat de management al deşeurilor în judeţul Mureş</t>
  </si>
  <si>
    <t>Reconstrucţie ecologică forestieră pe terenuri degradate jud.Mureş ( com.Râciu).</t>
  </si>
  <si>
    <t>Drum de acces la depozitul zonal de deşeuri din localitatea Sânpaul</t>
  </si>
  <si>
    <t>Alimentare cu energie electrică la amplasamentul depozitului zonal de deşeuri din localitatea Sânpaul</t>
  </si>
  <si>
    <t>SF privind instalarea unui sistem de incalzire care utilizeaza energie regenerabila la spatiul administrativ din Tg.Mures, str.Primariei nr.3</t>
  </si>
  <si>
    <t>Asistenta tehnica din partea proiectantului pe parcursul executiei lucrarii + diferenta TVA (PT drum de acces la depozitul de deseuri comuna Sanpaul)</t>
  </si>
  <si>
    <t>Achizitie teren pentru drum acces la depozit ecologic zonal</t>
  </si>
  <si>
    <t>PROTECŢIA MEDIULUI</t>
  </si>
  <si>
    <t>Proiect "Europe Direct"</t>
  </si>
  <si>
    <t>Proiect Telework</t>
  </si>
  <si>
    <t>Proiect Promovarea judeţului Mureş</t>
  </si>
  <si>
    <t>Proiect Sistem legislativ managerial public</t>
  </si>
  <si>
    <t>ACŢIUNI ECONOMICE, COMERCIALE ŞI DE MUNCĂ</t>
  </si>
  <si>
    <t>Camera agricolă</t>
  </si>
  <si>
    <t>Transfer R.A. Aerop. Tg.M. din BCJM</t>
  </si>
  <si>
    <t>Achiziţie teren aeroport</t>
  </si>
  <si>
    <t>Drumuri şi Poduri</t>
  </si>
  <si>
    <t>Proiect Reabilitarea DJ 142C</t>
  </si>
  <si>
    <t>Studiu de oportunitate privind dezvoltarea si exploatarea aeroporturilor din Cluj-Napoca si Targu Mures</t>
  </si>
  <si>
    <t xml:space="preserve">TRANSPORTURI </t>
  </si>
  <si>
    <t>PSI</t>
  </si>
  <si>
    <t>Cotizaţii</t>
  </si>
  <si>
    <t>SMURD</t>
  </si>
  <si>
    <t xml:space="preserve">Structura Teritoriala pt.Probleme Speciale  </t>
  </si>
  <si>
    <t>APIA</t>
  </si>
  <si>
    <t>Manifestari diverse</t>
  </si>
  <si>
    <t>ALTE ACŢIUNI ECONOMICE</t>
  </si>
  <si>
    <t xml:space="preserve">Fond de rezerva </t>
  </si>
  <si>
    <t>55+84</t>
  </si>
  <si>
    <t xml:space="preserve">Datoria publica (Rate+Dobanzi) </t>
  </si>
  <si>
    <t xml:space="preserve">TOTAL </t>
  </si>
  <si>
    <t>Finanţat din venituri proprii</t>
  </si>
  <si>
    <t xml:space="preserve">TOTAL Cheltuieli Anexa nr.1 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</si>
</sst>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10" fontId="3" fillId="0" borderId="17" xfId="0" applyNumberFormat="1" applyFont="1" applyBorder="1" applyAlignment="1">
      <alignment wrapText="1"/>
    </xf>
    <xf numFmtId="0" fontId="5" fillId="34" borderId="18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3" fontId="5" fillId="34" borderId="12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/>
    </xf>
    <xf numFmtId="10" fontId="5" fillId="35" borderId="17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3" fontId="5" fillId="36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10" fontId="3" fillId="33" borderId="17" xfId="0" applyNumberFormat="1" applyFont="1" applyFill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3" fontId="6" fillId="35" borderId="12" xfId="0" applyNumberFormat="1" applyFont="1" applyFill="1" applyBorder="1" applyAlignment="1">
      <alignment horizontal="right" wrapText="1"/>
    </xf>
    <xf numFmtId="3" fontId="6" fillId="35" borderId="12" xfId="0" applyNumberFormat="1" applyFont="1" applyFill="1" applyBorder="1" applyAlignment="1">
      <alignment/>
    </xf>
    <xf numFmtId="10" fontId="6" fillId="35" borderId="17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35" borderId="18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3" fontId="5" fillId="35" borderId="12" xfId="0" applyNumberFormat="1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center" wrapText="1"/>
    </xf>
    <xf numFmtId="0" fontId="2" fillId="37" borderId="18" xfId="0" applyFont="1" applyFill="1" applyBorder="1" applyAlignment="1">
      <alignment wrapText="1"/>
    </xf>
    <xf numFmtId="0" fontId="2" fillId="37" borderId="12" xfId="0" applyFont="1" applyFill="1" applyBorder="1" applyAlignment="1">
      <alignment wrapText="1"/>
    </xf>
    <xf numFmtId="3" fontId="2" fillId="37" borderId="12" xfId="0" applyNumberFormat="1" applyFont="1" applyFill="1" applyBorder="1" applyAlignment="1">
      <alignment horizontal="right" wrapText="1"/>
    </xf>
    <xf numFmtId="3" fontId="5" fillId="37" borderId="12" xfId="0" applyNumberFormat="1" applyFont="1" applyFill="1" applyBorder="1" applyAlignment="1">
      <alignment horizontal="right" wrapText="1"/>
    </xf>
    <xf numFmtId="10" fontId="2" fillId="37" borderId="17" xfId="0" applyNumberFormat="1" applyFont="1" applyFill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3" fontId="7" fillId="0" borderId="20" xfId="0" applyNumberFormat="1" applyFont="1" applyBorder="1" applyAlignment="1">
      <alignment horizontal="right" wrapText="1"/>
    </xf>
    <xf numFmtId="10" fontId="7" fillId="0" borderId="21" xfId="0" applyNumberFormat="1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get%202011\Sinteza%2020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.Cheltuieli.2010-2011"/>
      <sheetName val="sinteza venituri 2010-2011"/>
      <sheetName val="Foaie1"/>
      <sheetName val="sinteza venituri 2010-2011 (2)"/>
      <sheetName val="Sinteza.Cheltuieli.2010-201 (2)"/>
      <sheetName val="pt.raport tabel"/>
      <sheetName val="grafice"/>
      <sheetName val="Venituri raport"/>
    </sheetNames>
    <sheetDataSet>
      <sheetData sheetId="6">
        <row r="1">
          <cell r="D1" t="str">
            <v>functionare</v>
          </cell>
          <cell r="E1" t="str">
            <v>dezvoltare</v>
          </cell>
        </row>
        <row r="2">
          <cell r="C2" t="str">
            <v>AUTORITĂŢI PUBLICE ŞI ACŢIUNI EXTERNE</v>
          </cell>
          <cell r="G2">
            <v>0.027359200752804205</v>
          </cell>
        </row>
        <row r="3">
          <cell r="C3" t="str">
            <v>ALTE SERVICII PUBLICE GENERALE</v>
          </cell>
          <cell r="G3">
            <v>0.005631618670366761</v>
          </cell>
        </row>
        <row r="4">
          <cell r="C4" t="str">
            <v>APĂRARE</v>
          </cell>
          <cell r="G4">
            <v>0.0005200183858159812</v>
          </cell>
        </row>
        <row r="5">
          <cell r="C5" t="str">
            <v>INVATAMANT</v>
          </cell>
          <cell r="G5">
            <v>0.03640784875331194</v>
          </cell>
        </row>
        <row r="6">
          <cell r="C6" t="str">
            <v>SANATATE</v>
          </cell>
          <cell r="G6">
            <v>0.27597200372587105</v>
          </cell>
        </row>
        <row r="7">
          <cell r="C7" t="str">
            <v>CULTURĂ, RECREERE ŞI RELIGIE</v>
          </cell>
          <cell r="G7">
            <v>0.09818832959941814</v>
          </cell>
        </row>
        <row r="8">
          <cell r="C8" t="str">
            <v>ASIGURĂRI ŞI ASISTENŢĂ SOCIALĂ</v>
          </cell>
          <cell r="G8">
            <v>0.1779381523957712</v>
          </cell>
        </row>
        <row r="9">
          <cell r="C9" t="str">
            <v>TOTAL LOCUINŢE, SERVICII ŞI DEZVOLTARE PUBLICĂ</v>
          </cell>
          <cell r="G9">
            <v>0.005971189035868048</v>
          </cell>
        </row>
        <row r="10">
          <cell r="C10" t="str">
            <v>PROTECŢIA MEDIULUI</v>
          </cell>
          <cell r="G10">
            <v>0.24884438176015597</v>
          </cell>
        </row>
        <row r="11">
          <cell r="C11" t="str">
            <v>ACŢIUNI ECONOMICE, COMERCIALE ŞI DE MUNCĂ</v>
          </cell>
          <cell r="G11">
            <v>0.0023097346600280803</v>
          </cell>
        </row>
        <row r="12">
          <cell r="C12" t="str">
            <v>AGRICULTURĂ, SILVICULTURĂ,PISCICULTURA SI VANATOARE</v>
          </cell>
          <cell r="G12">
            <v>0.0018832211574660769</v>
          </cell>
        </row>
        <row r="13">
          <cell r="C13" t="str">
            <v>TRANSPORTURI </v>
          </cell>
          <cell r="G13">
            <v>0.10745515566085183</v>
          </cell>
        </row>
        <row r="14">
          <cell r="C14" t="str">
            <v>ALTE ACŢIUNI ECONOMICE</v>
          </cell>
          <cell r="G14">
            <v>0.0028166295534575382</v>
          </cell>
        </row>
        <row r="15">
          <cell r="C15" t="str">
            <v>Fond de rezerva </v>
          </cell>
          <cell r="G15">
            <v>0.005749730101845469</v>
          </cell>
        </row>
        <row r="16">
          <cell r="C16" t="str">
            <v>Datoria publica (Rate+Dobanzi) </v>
          </cell>
          <cell r="G16">
            <v>0.002952785786967716</v>
          </cell>
        </row>
        <row r="17">
          <cell r="D17">
            <v>345577696</v>
          </cell>
          <cell r="E17">
            <v>264016135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5" sqref="F15"/>
    </sheetView>
  </sheetViews>
  <sheetFormatPr defaultColWidth="13.140625" defaultRowHeight="12.75"/>
  <cols>
    <col min="1" max="1" width="5.00390625" style="2" customWidth="1"/>
    <col min="2" max="2" width="4.140625" style="2" customWidth="1"/>
    <col min="3" max="3" width="32.421875" style="2" customWidth="1"/>
    <col min="4" max="4" width="13.7109375" style="2" customWidth="1"/>
    <col min="5" max="5" width="11.140625" style="2" customWidth="1"/>
    <col min="6" max="8" width="14.140625" style="2" bestFit="1" customWidth="1"/>
    <col min="9" max="9" width="8.421875" style="2" customWidth="1"/>
    <col min="10" max="16384" width="13.140625" style="2" customWidth="1"/>
  </cols>
  <sheetData>
    <row r="1" spans="1:9" ht="11.25" customHeight="1">
      <c r="A1" s="60" t="s">
        <v>0</v>
      </c>
      <c r="B1" s="62" t="s">
        <v>1</v>
      </c>
      <c r="C1" s="64" t="s">
        <v>2</v>
      </c>
      <c r="D1" s="65" t="s">
        <v>3</v>
      </c>
      <c r="E1" s="1" t="s">
        <v>4</v>
      </c>
      <c r="F1" s="65" t="s">
        <v>5</v>
      </c>
      <c r="G1" s="1" t="s">
        <v>4</v>
      </c>
      <c r="H1" s="66" t="s">
        <v>6</v>
      </c>
      <c r="I1" s="58" t="s">
        <v>7</v>
      </c>
    </row>
    <row r="2" spans="1:9" ht="64.5" customHeight="1">
      <c r="A2" s="61"/>
      <c r="B2" s="63"/>
      <c r="C2" s="63"/>
      <c r="D2" s="63"/>
      <c r="E2" s="3" t="s">
        <v>8</v>
      </c>
      <c r="F2" s="63"/>
      <c r="G2" s="4" t="s">
        <v>9</v>
      </c>
      <c r="H2" s="63"/>
      <c r="I2" s="59"/>
    </row>
    <row r="3" spans="1:9" ht="12.75" thickBot="1">
      <c r="A3" s="5" t="s">
        <v>10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7">
        <v>6</v>
      </c>
      <c r="H3" s="6" t="s">
        <v>11</v>
      </c>
      <c r="I3" s="8">
        <v>8</v>
      </c>
    </row>
    <row r="4" spans="1:9" ht="12.75" thickTop="1">
      <c r="A4" s="9">
        <v>1</v>
      </c>
      <c r="B4" s="10">
        <v>51</v>
      </c>
      <c r="C4" s="10" t="s">
        <v>12</v>
      </c>
      <c r="D4" s="11">
        <v>13512000</v>
      </c>
      <c r="E4" s="12">
        <v>995000</v>
      </c>
      <c r="F4" s="11">
        <v>3166000</v>
      </c>
      <c r="G4" s="11"/>
      <c r="H4" s="11">
        <f aca="true" t="shared" si="0" ref="H4:H67">D4+F4</f>
        <v>16678000</v>
      </c>
      <c r="I4" s="13">
        <f aca="true" t="shared" si="1" ref="I4:I67">H4/$H$80</f>
        <v>0.027359200752804205</v>
      </c>
    </row>
    <row r="5" spans="1:9" ht="28.5" customHeight="1">
      <c r="A5" s="14">
        <v>2</v>
      </c>
      <c r="B5" s="15">
        <v>51</v>
      </c>
      <c r="C5" s="15" t="s">
        <v>13</v>
      </c>
      <c r="D5" s="16">
        <v>13512000</v>
      </c>
      <c r="E5" s="17">
        <v>995000</v>
      </c>
      <c r="F5" s="16">
        <v>3166000</v>
      </c>
      <c r="G5" s="16"/>
      <c r="H5" s="16">
        <f t="shared" si="0"/>
        <v>16678000</v>
      </c>
      <c r="I5" s="18">
        <f t="shared" si="1"/>
        <v>0.027359200752804205</v>
      </c>
    </row>
    <row r="6" spans="1:9" ht="24">
      <c r="A6" s="19">
        <v>3</v>
      </c>
      <c r="B6" s="20">
        <v>54</v>
      </c>
      <c r="C6" s="20" t="s">
        <v>14</v>
      </c>
      <c r="D6" s="21">
        <v>955000</v>
      </c>
      <c r="E6" s="22"/>
      <c r="F6" s="21">
        <v>7000</v>
      </c>
      <c r="G6" s="21"/>
      <c r="H6" s="21">
        <f t="shared" si="0"/>
        <v>962000</v>
      </c>
      <c r="I6" s="13">
        <f t="shared" si="1"/>
        <v>0.0015780999594794127</v>
      </c>
    </row>
    <row r="7" spans="1:9" ht="12">
      <c r="A7" s="19">
        <v>4</v>
      </c>
      <c r="B7" s="20">
        <v>54</v>
      </c>
      <c r="C7" s="20" t="s">
        <v>15</v>
      </c>
      <c r="D7" s="21">
        <v>450000</v>
      </c>
      <c r="E7" s="22"/>
      <c r="F7" s="21">
        <v>28000</v>
      </c>
      <c r="G7" s="21"/>
      <c r="H7" s="21">
        <f t="shared" si="0"/>
        <v>478000</v>
      </c>
      <c r="I7" s="13">
        <f t="shared" si="1"/>
        <v>0.0007841286700947602</v>
      </c>
    </row>
    <row r="8" spans="1:9" ht="24">
      <c r="A8" s="19">
        <v>5</v>
      </c>
      <c r="B8" s="20">
        <v>54</v>
      </c>
      <c r="C8" s="20" t="s">
        <v>16</v>
      </c>
      <c r="D8" s="21">
        <v>1993000</v>
      </c>
      <c r="E8" s="22">
        <v>3000</v>
      </c>
      <c r="F8" s="21">
        <v>0</v>
      </c>
      <c r="G8" s="21"/>
      <c r="H8" s="21">
        <f t="shared" si="0"/>
        <v>1993000</v>
      </c>
      <c r="I8" s="13">
        <f t="shared" si="1"/>
        <v>0.003269390040792588</v>
      </c>
    </row>
    <row r="9" spans="1:9" ht="12">
      <c r="A9" s="14">
        <v>6</v>
      </c>
      <c r="B9" s="15">
        <v>54</v>
      </c>
      <c r="C9" s="15" t="s">
        <v>17</v>
      </c>
      <c r="D9" s="16">
        <v>3398000</v>
      </c>
      <c r="E9" s="23">
        <v>3000</v>
      </c>
      <c r="F9" s="16">
        <v>35000</v>
      </c>
      <c r="G9" s="16">
        <v>0</v>
      </c>
      <c r="H9" s="16">
        <f t="shared" si="0"/>
        <v>3433000</v>
      </c>
      <c r="I9" s="18">
        <f t="shared" si="1"/>
        <v>0.005631618670366761</v>
      </c>
    </row>
    <row r="10" spans="1:9" ht="12.75" customHeight="1">
      <c r="A10" s="19">
        <v>7</v>
      </c>
      <c r="B10" s="20">
        <v>60</v>
      </c>
      <c r="C10" s="20" t="s">
        <v>18</v>
      </c>
      <c r="D10" s="21">
        <v>317000</v>
      </c>
      <c r="E10" s="22">
        <v>15000</v>
      </c>
      <c r="F10" s="21">
        <v>0</v>
      </c>
      <c r="G10" s="21"/>
      <c r="H10" s="21">
        <f t="shared" si="0"/>
        <v>317000</v>
      </c>
      <c r="I10" s="13">
        <f t="shared" si="1"/>
        <v>0.0005200183858159812</v>
      </c>
    </row>
    <row r="11" spans="1:9" ht="12">
      <c r="A11" s="14">
        <v>8</v>
      </c>
      <c r="B11" s="15">
        <v>60</v>
      </c>
      <c r="C11" s="15" t="s">
        <v>19</v>
      </c>
      <c r="D11" s="16">
        <v>317000</v>
      </c>
      <c r="E11" s="23">
        <v>15000</v>
      </c>
      <c r="F11" s="16">
        <v>0</v>
      </c>
      <c r="G11" s="16"/>
      <c r="H11" s="16">
        <f t="shared" si="0"/>
        <v>317000</v>
      </c>
      <c r="I11" s="18">
        <f t="shared" si="1"/>
        <v>0.0005200183858159812</v>
      </c>
    </row>
    <row r="12" spans="1:9" ht="12">
      <c r="A12" s="19">
        <v>9</v>
      </c>
      <c r="B12" s="20">
        <v>65</v>
      </c>
      <c r="C12" s="20" t="s">
        <v>20</v>
      </c>
      <c r="D12" s="21">
        <v>1830000</v>
      </c>
      <c r="E12" s="22">
        <v>20000</v>
      </c>
      <c r="F12" s="21">
        <v>5000</v>
      </c>
      <c r="G12" s="21"/>
      <c r="H12" s="21">
        <f t="shared" si="0"/>
        <v>1835000</v>
      </c>
      <c r="I12" s="13">
        <f t="shared" si="1"/>
        <v>0.0030102010661587552</v>
      </c>
    </row>
    <row r="13" spans="1:9" ht="12">
      <c r="A13" s="19">
        <v>10</v>
      </c>
      <c r="B13" s="20">
        <v>65</v>
      </c>
      <c r="C13" s="20" t="s">
        <v>21</v>
      </c>
      <c r="D13" s="21">
        <v>3010000</v>
      </c>
      <c r="E13" s="22">
        <v>30000</v>
      </c>
      <c r="F13" s="21">
        <v>2713000</v>
      </c>
      <c r="G13" s="21">
        <v>2711000</v>
      </c>
      <c r="H13" s="21">
        <f t="shared" si="0"/>
        <v>5723000</v>
      </c>
      <c r="I13" s="13">
        <f t="shared" si="1"/>
        <v>0.009388218366009022</v>
      </c>
    </row>
    <row r="14" spans="1:9" ht="12">
      <c r="A14" s="19">
        <v>11</v>
      </c>
      <c r="B14" s="20">
        <v>65</v>
      </c>
      <c r="C14" s="20" t="s">
        <v>22</v>
      </c>
      <c r="D14" s="21">
        <v>1953000</v>
      </c>
      <c r="E14" s="22">
        <v>110000</v>
      </c>
      <c r="F14" s="21">
        <v>80000</v>
      </c>
      <c r="G14" s="21"/>
      <c r="H14" s="21">
        <f t="shared" si="0"/>
        <v>2033000</v>
      </c>
      <c r="I14" s="13">
        <f t="shared" si="1"/>
        <v>0.003335007502725204</v>
      </c>
    </row>
    <row r="15" spans="1:9" ht="12">
      <c r="A15" s="19">
        <v>12</v>
      </c>
      <c r="B15" s="24">
        <v>65</v>
      </c>
      <c r="C15" s="24" t="s">
        <v>23</v>
      </c>
      <c r="D15" s="21">
        <v>6793000</v>
      </c>
      <c r="E15" s="25">
        <v>160000</v>
      </c>
      <c r="F15" s="21">
        <v>2798000</v>
      </c>
      <c r="G15" s="21">
        <v>2711000</v>
      </c>
      <c r="H15" s="21">
        <f t="shared" si="0"/>
        <v>9591000</v>
      </c>
      <c r="I15" s="13">
        <f t="shared" si="1"/>
        <v>0.01573342693489298</v>
      </c>
    </row>
    <row r="16" spans="1:9" ht="24">
      <c r="A16" s="19">
        <v>13</v>
      </c>
      <c r="B16" s="20">
        <v>65</v>
      </c>
      <c r="C16" s="20" t="s">
        <v>24</v>
      </c>
      <c r="D16" s="21">
        <v>12603000</v>
      </c>
      <c r="E16" s="22"/>
      <c r="F16" s="21">
        <v>0</v>
      </c>
      <c r="G16" s="21"/>
      <c r="H16" s="21">
        <f t="shared" si="0"/>
        <v>12603000</v>
      </c>
      <c r="I16" s="13">
        <f t="shared" si="1"/>
        <v>0.02067442181841896</v>
      </c>
    </row>
    <row r="17" spans="1:9" ht="12">
      <c r="A17" s="14">
        <v>14</v>
      </c>
      <c r="B17" s="15">
        <v>65</v>
      </c>
      <c r="C17" s="15" t="s">
        <v>25</v>
      </c>
      <c r="D17" s="16">
        <v>19396000</v>
      </c>
      <c r="E17" s="23">
        <v>160000</v>
      </c>
      <c r="F17" s="16">
        <v>2798000</v>
      </c>
      <c r="G17" s="16">
        <v>2711000</v>
      </c>
      <c r="H17" s="16">
        <f t="shared" si="0"/>
        <v>22194000</v>
      </c>
      <c r="I17" s="18">
        <f t="shared" si="1"/>
        <v>0.03640784875331194</v>
      </c>
    </row>
    <row r="18" spans="1:9" ht="24">
      <c r="A18" s="19">
        <v>15</v>
      </c>
      <c r="B18" s="20">
        <v>66</v>
      </c>
      <c r="C18" s="20" t="s">
        <v>26</v>
      </c>
      <c r="D18" s="21">
        <v>0</v>
      </c>
      <c r="E18" s="22"/>
      <c r="F18" s="21">
        <v>310000</v>
      </c>
      <c r="G18" s="21">
        <v>310000</v>
      </c>
      <c r="H18" s="21">
        <f t="shared" si="0"/>
        <v>310000</v>
      </c>
      <c r="I18" s="13">
        <f t="shared" si="1"/>
        <v>0.0005085353299777734</v>
      </c>
    </row>
    <row r="19" spans="1:9" ht="12">
      <c r="A19" s="19">
        <v>16</v>
      </c>
      <c r="B19" s="20">
        <v>66</v>
      </c>
      <c r="C19" s="20" t="s">
        <v>27</v>
      </c>
      <c r="D19" s="21">
        <v>115676811</v>
      </c>
      <c r="E19" s="22">
        <v>800000</v>
      </c>
      <c r="F19" s="21">
        <v>22644000</v>
      </c>
      <c r="G19" s="21"/>
      <c r="H19" s="21">
        <f t="shared" si="0"/>
        <v>138320811</v>
      </c>
      <c r="I19" s="13">
        <f t="shared" si="1"/>
        <v>0.22690651375702653</v>
      </c>
    </row>
    <row r="20" spans="1:9" ht="12">
      <c r="A20" s="19">
        <v>17</v>
      </c>
      <c r="B20" s="20">
        <v>66</v>
      </c>
      <c r="C20" s="20" t="s">
        <v>28</v>
      </c>
      <c r="D20" s="21">
        <v>25932020</v>
      </c>
      <c r="E20" s="22">
        <v>1997900</v>
      </c>
      <c r="F20" s="21">
        <v>2610000</v>
      </c>
      <c r="G20" s="21"/>
      <c r="H20" s="21">
        <f t="shared" si="0"/>
        <v>28542020</v>
      </c>
      <c r="I20" s="13">
        <f t="shared" si="1"/>
        <v>0.046821372770749055</v>
      </c>
    </row>
    <row r="21" spans="1:9" ht="12">
      <c r="A21" s="19">
        <v>18</v>
      </c>
      <c r="B21" s="20">
        <v>66</v>
      </c>
      <c r="C21" s="20" t="s">
        <v>29</v>
      </c>
      <c r="D21" s="21">
        <v>1030865</v>
      </c>
      <c r="E21" s="22">
        <v>6000</v>
      </c>
      <c r="F21" s="21">
        <v>27135</v>
      </c>
      <c r="G21" s="21"/>
      <c r="H21" s="21">
        <f t="shared" si="0"/>
        <v>1058000</v>
      </c>
      <c r="I21" s="13">
        <f t="shared" si="1"/>
        <v>0.001735581868117691</v>
      </c>
    </row>
    <row r="22" spans="1:9" ht="12">
      <c r="A22" s="14">
        <v>19</v>
      </c>
      <c r="B22" s="15">
        <v>66</v>
      </c>
      <c r="C22" s="15" t="s">
        <v>30</v>
      </c>
      <c r="D22" s="16">
        <v>142639696</v>
      </c>
      <c r="E22" s="23">
        <v>2803900</v>
      </c>
      <c r="F22" s="16">
        <v>25591135</v>
      </c>
      <c r="G22" s="16">
        <v>310000</v>
      </c>
      <c r="H22" s="16">
        <f t="shared" si="0"/>
        <v>168230831</v>
      </c>
      <c r="I22" s="18">
        <f t="shared" si="1"/>
        <v>0.27597200372587105</v>
      </c>
    </row>
    <row r="23" spans="1:9" ht="12">
      <c r="A23" s="19">
        <v>20</v>
      </c>
      <c r="B23" s="20">
        <v>67</v>
      </c>
      <c r="C23" s="20" t="s">
        <v>31</v>
      </c>
      <c r="D23" s="21">
        <v>1708000</v>
      </c>
      <c r="E23" s="22"/>
      <c r="F23" s="21">
        <v>1409000</v>
      </c>
      <c r="G23" s="21"/>
      <c r="H23" s="21">
        <f t="shared" si="0"/>
        <v>3117000</v>
      </c>
      <c r="I23" s="26">
        <f t="shared" si="1"/>
        <v>0.005113240721099095</v>
      </c>
    </row>
    <row r="24" spans="1:9" ht="12">
      <c r="A24" s="19">
        <v>21</v>
      </c>
      <c r="B24" s="20">
        <v>67</v>
      </c>
      <c r="C24" s="20" t="s">
        <v>32</v>
      </c>
      <c r="D24" s="21">
        <v>4235000</v>
      </c>
      <c r="E24" s="22">
        <v>877000</v>
      </c>
      <c r="F24" s="21">
        <v>2654000</v>
      </c>
      <c r="G24" s="21"/>
      <c r="H24" s="21">
        <f t="shared" si="0"/>
        <v>6889000</v>
      </c>
      <c r="I24" s="13">
        <f t="shared" si="1"/>
        <v>0.011300967381344776</v>
      </c>
    </row>
    <row r="25" spans="1:9" ht="12">
      <c r="A25" s="19">
        <v>22</v>
      </c>
      <c r="B25" s="20">
        <v>67</v>
      </c>
      <c r="C25" s="20" t="s">
        <v>33</v>
      </c>
      <c r="D25" s="21">
        <v>797000</v>
      </c>
      <c r="E25" s="22"/>
      <c r="F25" s="21">
        <v>0</v>
      </c>
      <c r="G25" s="21"/>
      <c r="H25" s="21">
        <f t="shared" si="0"/>
        <v>797000</v>
      </c>
      <c r="I25" s="13">
        <f t="shared" si="1"/>
        <v>0.0013074279290073722</v>
      </c>
    </row>
    <row r="26" spans="1:9" ht="12">
      <c r="A26" s="19">
        <v>23</v>
      </c>
      <c r="B26" s="20">
        <v>67</v>
      </c>
      <c r="C26" s="20" t="s">
        <v>34</v>
      </c>
      <c r="D26" s="21">
        <v>4051000</v>
      </c>
      <c r="E26" s="22"/>
      <c r="F26" s="21">
        <v>220000</v>
      </c>
      <c r="G26" s="21"/>
      <c r="H26" s="21">
        <f t="shared" si="0"/>
        <v>4271000</v>
      </c>
      <c r="I26" s="13">
        <f t="shared" si="1"/>
        <v>0.007006304497855064</v>
      </c>
    </row>
    <row r="27" spans="1:9" ht="12">
      <c r="A27" s="19">
        <v>24</v>
      </c>
      <c r="B27" s="20">
        <v>67</v>
      </c>
      <c r="C27" s="20" t="s">
        <v>35</v>
      </c>
      <c r="D27" s="21">
        <v>1612000</v>
      </c>
      <c r="E27" s="22"/>
      <c r="F27" s="21">
        <v>7100000</v>
      </c>
      <c r="G27" s="21"/>
      <c r="H27" s="21">
        <f t="shared" si="0"/>
        <v>8712000</v>
      </c>
      <c r="I27" s="13">
        <f t="shared" si="1"/>
        <v>0.014291483208923747</v>
      </c>
    </row>
    <row r="28" spans="1:9" ht="12.75" customHeight="1">
      <c r="A28" s="19">
        <v>25</v>
      </c>
      <c r="B28" s="20">
        <v>67</v>
      </c>
      <c r="C28" s="20" t="s">
        <v>36</v>
      </c>
      <c r="D28" s="21">
        <v>2040000</v>
      </c>
      <c r="E28" s="22">
        <v>30000</v>
      </c>
      <c r="F28" s="21">
        <v>62000</v>
      </c>
      <c r="G28" s="21"/>
      <c r="H28" s="21">
        <f t="shared" si="0"/>
        <v>2102000</v>
      </c>
      <c r="I28" s="13">
        <f t="shared" si="1"/>
        <v>0.0034481976245589662</v>
      </c>
    </row>
    <row r="29" spans="1:9" ht="12">
      <c r="A29" s="19">
        <v>26</v>
      </c>
      <c r="B29" s="20">
        <v>67</v>
      </c>
      <c r="C29" s="20" t="s">
        <v>37</v>
      </c>
      <c r="D29" s="21">
        <v>280000</v>
      </c>
      <c r="E29" s="22"/>
      <c r="F29" s="21">
        <v>0</v>
      </c>
      <c r="G29" s="21"/>
      <c r="H29" s="21">
        <f t="shared" si="0"/>
        <v>280000</v>
      </c>
      <c r="I29" s="13">
        <f t="shared" si="1"/>
        <v>0.0004593222335283114</v>
      </c>
    </row>
    <row r="30" spans="1:9" ht="12">
      <c r="A30" s="19">
        <v>27</v>
      </c>
      <c r="B30" s="20">
        <v>67</v>
      </c>
      <c r="C30" s="20" t="s">
        <v>38</v>
      </c>
      <c r="D30" s="21">
        <v>280000</v>
      </c>
      <c r="E30" s="22"/>
      <c r="F30" s="21">
        <v>0</v>
      </c>
      <c r="G30" s="21"/>
      <c r="H30" s="21">
        <f t="shared" si="0"/>
        <v>280000</v>
      </c>
      <c r="I30" s="13">
        <f t="shared" si="1"/>
        <v>0.0004593222335283114</v>
      </c>
    </row>
    <row r="31" spans="1:9" ht="12">
      <c r="A31" s="27">
        <v>28</v>
      </c>
      <c r="B31" s="28">
        <v>67</v>
      </c>
      <c r="C31" s="28" t="s">
        <v>39</v>
      </c>
      <c r="D31" s="29">
        <v>15003000</v>
      </c>
      <c r="E31" s="30">
        <v>907000</v>
      </c>
      <c r="F31" s="29">
        <v>11445000</v>
      </c>
      <c r="G31" s="29">
        <v>0</v>
      </c>
      <c r="H31" s="29">
        <f t="shared" si="0"/>
        <v>26448000</v>
      </c>
      <c r="I31" s="31">
        <f t="shared" si="1"/>
        <v>0.043386265829845644</v>
      </c>
    </row>
    <row r="32" spans="1:9" ht="12">
      <c r="A32" s="19">
        <v>29</v>
      </c>
      <c r="B32" s="20">
        <v>67</v>
      </c>
      <c r="C32" s="20" t="s">
        <v>40</v>
      </c>
      <c r="D32" s="21">
        <v>5900000</v>
      </c>
      <c r="E32" s="22"/>
      <c r="F32" s="21">
        <v>0</v>
      </c>
      <c r="G32" s="21"/>
      <c r="H32" s="21">
        <f t="shared" si="0"/>
        <v>5900000</v>
      </c>
      <c r="I32" s="13">
        <f t="shared" si="1"/>
        <v>0.009678575635060848</v>
      </c>
    </row>
    <row r="33" spans="1:9" ht="12">
      <c r="A33" s="19">
        <v>30</v>
      </c>
      <c r="B33" s="20">
        <v>67</v>
      </c>
      <c r="C33" s="20" t="s">
        <v>41</v>
      </c>
      <c r="D33" s="21">
        <v>400000</v>
      </c>
      <c r="E33" s="22"/>
      <c r="F33" s="21">
        <v>0</v>
      </c>
      <c r="G33" s="21"/>
      <c r="H33" s="21">
        <f t="shared" si="0"/>
        <v>400000</v>
      </c>
      <c r="I33" s="13">
        <f t="shared" si="1"/>
        <v>0.0006561746193261592</v>
      </c>
    </row>
    <row r="34" spans="1:9" ht="12">
      <c r="A34" s="19">
        <v>31</v>
      </c>
      <c r="B34" s="20">
        <v>67</v>
      </c>
      <c r="C34" s="20" t="s">
        <v>42</v>
      </c>
      <c r="D34" s="21">
        <v>400000</v>
      </c>
      <c r="E34" s="22"/>
      <c r="F34" s="21">
        <v>0</v>
      </c>
      <c r="G34" s="21"/>
      <c r="H34" s="21">
        <f t="shared" si="0"/>
        <v>400000</v>
      </c>
      <c r="I34" s="13">
        <f t="shared" si="1"/>
        <v>0.0006561746193261592</v>
      </c>
    </row>
    <row r="35" spans="1:9" ht="12">
      <c r="A35" s="19">
        <v>32</v>
      </c>
      <c r="B35" s="20">
        <v>67</v>
      </c>
      <c r="C35" s="20" t="s">
        <v>43</v>
      </c>
      <c r="D35" s="21">
        <v>400000</v>
      </c>
      <c r="E35" s="22"/>
      <c r="F35" s="21">
        <v>0</v>
      </c>
      <c r="G35" s="21"/>
      <c r="H35" s="21">
        <f t="shared" si="0"/>
        <v>400000</v>
      </c>
      <c r="I35" s="13">
        <f t="shared" si="1"/>
        <v>0.0006561746193261592</v>
      </c>
    </row>
    <row r="36" spans="1:9" ht="12">
      <c r="A36" s="19">
        <v>33</v>
      </c>
      <c r="B36" s="20">
        <v>67</v>
      </c>
      <c r="C36" s="20" t="s">
        <v>44</v>
      </c>
      <c r="D36" s="21">
        <v>0</v>
      </c>
      <c r="E36" s="22"/>
      <c r="F36" s="21">
        <v>26184000</v>
      </c>
      <c r="G36" s="21">
        <v>26184000</v>
      </c>
      <c r="H36" s="21">
        <f t="shared" si="0"/>
        <v>26184000</v>
      </c>
      <c r="I36" s="13">
        <f t="shared" si="1"/>
        <v>0.04295319058109038</v>
      </c>
    </row>
    <row r="37" spans="1:9" ht="24">
      <c r="A37" s="19">
        <v>34</v>
      </c>
      <c r="B37" s="20">
        <v>67</v>
      </c>
      <c r="C37" s="20" t="s">
        <v>45</v>
      </c>
      <c r="D37" s="21">
        <v>0</v>
      </c>
      <c r="E37" s="22"/>
      <c r="F37" s="21">
        <v>53000</v>
      </c>
      <c r="G37" s="21"/>
      <c r="H37" s="21">
        <f t="shared" si="0"/>
        <v>53000</v>
      </c>
      <c r="I37" s="13">
        <f t="shared" si="1"/>
        <v>8.694313706071609E-05</v>
      </c>
    </row>
    <row r="38" spans="1:9" ht="24">
      <c r="A38" s="19">
        <v>35</v>
      </c>
      <c r="B38" s="20">
        <v>67</v>
      </c>
      <c r="C38" s="20" t="s">
        <v>46</v>
      </c>
      <c r="D38" s="21">
        <v>0</v>
      </c>
      <c r="E38" s="22"/>
      <c r="F38" s="21">
        <v>70000</v>
      </c>
      <c r="G38" s="21"/>
      <c r="H38" s="21">
        <f t="shared" si="0"/>
        <v>70000</v>
      </c>
      <c r="I38" s="13">
        <f t="shared" si="1"/>
        <v>0.00011483055838207785</v>
      </c>
    </row>
    <row r="39" spans="1:9" ht="12">
      <c r="A39" s="14">
        <v>36</v>
      </c>
      <c r="B39" s="15">
        <v>67.02</v>
      </c>
      <c r="C39" s="15" t="s">
        <v>47</v>
      </c>
      <c r="D39" s="16">
        <v>22103000</v>
      </c>
      <c r="E39" s="23">
        <v>907000</v>
      </c>
      <c r="F39" s="16">
        <v>37752000</v>
      </c>
      <c r="G39" s="16">
        <v>26184000</v>
      </c>
      <c r="H39" s="16">
        <f t="shared" si="0"/>
        <v>59855000</v>
      </c>
      <c r="I39" s="18">
        <f t="shared" si="1"/>
        <v>0.09818832959941814</v>
      </c>
    </row>
    <row r="40" spans="1:9" ht="24">
      <c r="A40" s="19">
        <v>37</v>
      </c>
      <c r="B40" s="20">
        <v>68</v>
      </c>
      <c r="C40" s="20" t="s">
        <v>48</v>
      </c>
      <c r="D40" s="21">
        <v>99215000</v>
      </c>
      <c r="E40" s="22">
        <v>591000</v>
      </c>
      <c r="F40" s="21">
        <v>1281000</v>
      </c>
      <c r="G40" s="21"/>
      <c r="H40" s="21">
        <f t="shared" si="0"/>
        <v>100496000</v>
      </c>
      <c r="I40" s="13">
        <f t="shared" si="1"/>
        <v>0.16485731135950424</v>
      </c>
    </row>
    <row r="41" spans="1:9" ht="12">
      <c r="A41" s="19">
        <v>38</v>
      </c>
      <c r="B41" s="20">
        <v>68</v>
      </c>
      <c r="C41" s="20" t="s">
        <v>49</v>
      </c>
      <c r="D41" s="21"/>
      <c r="E41" s="22"/>
      <c r="F41" s="21">
        <v>1804000</v>
      </c>
      <c r="G41" s="21">
        <v>1804000</v>
      </c>
      <c r="H41" s="21">
        <f t="shared" si="0"/>
        <v>1804000</v>
      </c>
      <c r="I41" s="13">
        <f t="shared" si="1"/>
        <v>0.002959347533160978</v>
      </c>
    </row>
    <row r="42" spans="1:9" ht="12">
      <c r="A42" s="19">
        <v>39</v>
      </c>
      <c r="B42" s="20">
        <v>68</v>
      </c>
      <c r="C42" s="20" t="s">
        <v>50</v>
      </c>
      <c r="D42" s="21"/>
      <c r="E42" s="22"/>
      <c r="F42" s="21">
        <v>1356000</v>
      </c>
      <c r="G42" s="21">
        <v>1356000</v>
      </c>
      <c r="H42" s="21">
        <f t="shared" si="0"/>
        <v>1356000</v>
      </c>
      <c r="I42" s="13">
        <f t="shared" si="1"/>
        <v>0.0022244319595156794</v>
      </c>
    </row>
    <row r="43" spans="1:9" ht="24">
      <c r="A43" s="19">
        <v>40</v>
      </c>
      <c r="B43" s="20">
        <v>68</v>
      </c>
      <c r="C43" s="20" t="s">
        <v>51</v>
      </c>
      <c r="D43" s="21"/>
      <c r="E43" s="22"/>
      <c r="F43" s="21">
        <v>3182000</v>
      </c>
      <c r="G43" s="21">
        <v>3182000</v>
      </c>
      <c r="H43" s="21">
        <f t="shared" si="0"/>
        <v>3182000</v>
      </c>
      <c r="I43" s="13">
        <f t="shared" si="1"/>
        <v>0.005219869096739596</v>
      </c>
    </row>
    <row r="44" spans="1:9" ht="24">
      <c r="A44" s="32">
        <v>41</v>
      </c>
      <c r="B44" s="24">
        <v>68</v>
      </c>
      <c r="C44" s="24" t="s">
        <v>52</v>
      </c>
      <c r="D44" s="33">
        <v>99215000</v>
      </c>
      <c r="E44" s="34">
        <v>591000</v>
      </c>
      <c r="F44" s="33">
        <v>7623000</v>
      </c>
      <c r="G44" s="33">
        <v>6342000</v>
      </c>
      <c r="H44" s="33">
        <f t="shared" si="0"/>
        <v>106838000</v>
      </c>
      <c r="I44" s="13">
        <f t="shared" si="1"/>
        <v>0.1752609599489205</v>
      </c>
    </row>
    <row r="45" spans="1:9" ht="12">
      <c r="A45" s="19">
        <v>42</v>
      </c>
      <c r="B45" s="20">
        <v>68</v>
      </c>
      <c r="C45" s="20" t="s">
        <v>53</v>
      </c>
      <c r="D45" s="21">
        <v>400000</v>
      </c>
      <c r="E45" s="22"/>
      <c r="F45" s="21">
        <v>0</v>
      </c>
      <c r="G45" s="21"/>
      <c r="H45" s="21">
        <f t="shared" si="0"/>
        <v>400000</v>
      </c>
      <c r="I45" s="13">
        <f t="shared" si="1"/>
        <v>0.0006561746193261592</v>
      </c>
    </row>
    <row r="46" spans="1:9" ht="24">
      <c r="A46" s="19">
        <v>43</v>
      </c>
      <c r="B46" s="20">
        <v>68</v>
      </c>
      <c r="C46" s="20" t="s">
        <v>54</v>
      </c>
      <c r="D46" s="21">
        <v>1182000</v>
      </c>
      <c r="E46" s="22">
        <v>70000</v>
      </c>
      <c r="F46" s="21">
        <v>50000</v>
      </c>
      <c r="G46" s="21"/>
      <c r="H46" s="21">
        <f t="shared" si="0"/>
        <v>1232000</v>
      </c>
      <c r="I46" s="13">
        <f t="shared" si="1"/>
        <v>0.00202101782752457</v>
      </c>
    </row>
    <row r="47" spans="1:9" ht="12">
      <c r="A47" s="14">
        <v>44</v>
      </c>
      <c r="B47" s="15">
        <v>68.02</v>
      </c>
      <c r="C47" s="15" t="s">
        <v>55</v>
      </c>
      <c r="D47" s="16">
        <v>100797000</v>
      </c>
      <c r="E47" s="23">
        <v>661000</v>
      </c>
      <c r="F47" s="16">
        <v>7673000</v>
      </c>
      <c r="G47" s="16">
        <v>6342000</v>
      </c>
      <c r="H47" s="16">
        <f t="shared" si="0"/>
        <v>108470000</v>
      </c>
      <c r="I47" s="18">
        <f t="shared" si="1"/>
        <v>0.1779381523957712</v>
      </c>
    </row>
    <row r="48" spans="1:9" ht="36">
      <c r="A48" s="19">
        <v>45</v>
      </c>
      <c r="B48" s="20">
        <v>70</v>
      </c>
      <c r="C48" s="35" t="s">
        <v>56</v>
      </c>
      <c r="D48" s="21">
        <v>0</v>
      </c>
      <c r="E48" s="22"/>
      <c r="F48" s="21">
        <v>3500000</v>
      </c>
      <c r="G48" s="21">
        <v>3500000</v>
      </c>
      <c r="H48" s="21">
        <f t="shared" si="0"/>
        <v>3500000</v>
      </c>
      <c r="I48" s="13">
        <f t="shared" si="1"/>
        <v>0.0057415279191038926</v>
      </c>
    </row>
    <row r="49" spans="1:9" ht="36">
      <c r="A49" s="19">
        <v>46</v>
      </c>
      <c r="B49" s="20">
        <v>70</v>
      </c>
      <c r="C49" s="20" t="s">
        <v>57</v>
      </c>
      <c r="D49" s="21"/>
      <c r="E49" s="22"/>
      <c r="F49" s="21">
        <v>140000</v>
      </c>
      <c r="G49" s="21"/>
      <c r="H49" s="21">
        <f t="shared" si="0"/>
        <v>140000</v>
      </c>
      <c r="I49" s="13">
        <f t="shared" si="1"/>
        <v>0.0002296611167641557</v>
      </c>
    </row>
    <row r="50" spans="1:9" ht="24">
      <c r="A50" s="14">
        <v>47</v>
      </c>
      <c r="B50" s="15">
        <v>70.02</v>
      </c>
      <c r="C50" s="15" t="s">
        <v>58</v>
      </c>
      <c r="D50" s="16">
        <v>0</v>
      </c>
      <c r="E50" s="23">
        <v>0</v>
      </c>
      <c r="F50" s="16">
        <v>3640000</v>
      </c>
      <c r="G50" s="16">
        <f>3640000+140000</f>
        <v>3780000</v>
      </c>
      <c r="H50" s="16">
        <f t="shared" si="0"/>
        <v>3640000</v>
      </c>
      <c r="I50" s="18">
        <f t="shared" si="1"/>
        <v>0.005971189035868048</v>
      </c>
    </row>
    <row r="51" spans="1:9" ht="28.5" customHeight="1">
      <c r="A51" s="19">
        <v>48</v>
      </c>
      <c r="B51" s="20">
        <v>74</v>
      </c>
      <c r="C51" s="20" t="s">
        <v>59</v>
      </c>
      <c r="D51" s="21">
        <v>0</v>
      </c>
      <c r="E51" s="22"/>
      <c r="F51" s="21">
        <v>145723000</v>
      </c>
      <c r="G51" s="21">
        <v>145723000</v>
      </c>
      <c r="H51" s="21">
        <f t="shared" si="0"/>
        <v>145723000</v>
      </c>
      <c r="I51" s="13">
        <f t="shared" si="1"/>
        <v>0.23904933513016471</v>
      </c>
    </row>
    <row r="52" spans="1:9" ht="36">
      <c r="A52" s="19">
        <v>49</v>
      </c>
      <c r="B52" s="20">
        <v>74</v>
      </c>
      <c r="C52" s="20" t="s">
        <v>60</v>
      </c>
      <c r="D52" s="21">
        <v>0</v>
      </c>
      <c r="E52" s="22"/>
      <c r="F52" s="21">
        <v>2050000</v>
      </c>
      <c r="G52" s="21">
        <v>2050000</v>
      </c>
      <c r="H52" s="21">
        <f t="shared" si="0"/>
        <v>2050000</v>
      </c>
      <c r="I52" s="13">
        <f t="shared" si="1"/>
        <v>0.0033628949240465658</v>
      </c>
    </row>
    <row r="53" spans="1:9" ht="24">
      <c r="A53" s="19">
        <v>50</v>
      </c>
      <c r="B53" s="20">
        <v>74</v>
      </c>
      <c r="C53" s="35" t="s">
        <v>61</v>
      </c>
      <c r="D53" s="21">
        <v>0</v>
      </c>
      <c r="E53" s="22"/>
      <c r="F53" s="21">
        <v>2597000</v>
      </c>
      <c r="G53" s="21">
        <v>2597000</v>
      </c>
      <c r="H53" s="21">
        <f t="shared" si="0"/>
        <v>2597000</v>
      </c>
      <c r="I53" s="13">
        <f t="shared" si="1"/>
        <v>0.004260213715975088</v>
      </c>
    </row>
    <row r="54" spans="1:9" ht="36">
      <c r="A54" s="19">
        <v>51</v>
      </c>
      <c r="B54" s="20">
        <v>74</v>
      </c>
      <c r="C54" s="35" t="s">
        <v>62</v>
      </c>
      <c r="D54" s="21">
        <v>0</v>
      </c>
      <c r="E54" s="22"/>
      <c r="F54" s="21">
        <v>932000</v>
      </c>
      <c r="G54" s="21">
        <v>932000</v>
      </c>
      <c r="H54" s="21">
        <f t="shared" si="0"/>
        <v>932000</v>
      </c>
      <c r="I54" s="13">
        <f t="shared" si="1"/>
        <v>0.0015288868630299508</v>
      </c>
    </row>
    <row r="55" spans="1:9" ht="48">
      <c r="A55" s="19">
        <v>52</v>
      </c>
      <c r="B55" s="20">
        <v>74</v>
      </c>
      <c r="C55" s="35" t="s">
        <v>63</v>
      </c>
      <c r="D55" s="21">
        <v>0</v>
      </c>
      <c r="E55" s="22"/>
      <c r="F55" s="21">
        <v>79000</v>
      </c>
      <c r="G55" s="21"/>
      <c r="H55" s="21">
        <f t="shared" si="0"/>
        <v>79000</v>
      </c>
      <c r="I55" s="13">
        <f t="shared" si="1"/>
        <v>0.00012959448731691644</v>
      </c>
    </row>
    <row r="56" spans="1:9" ht="60">
      <c r="A56" s="19">
        <v>53</v>
      </c>
      <c r="B56" s="20">
        <v>74</v>
      </c>
      <c r="C56" s="35" t="s">
        <v>64</v>
      </c>
      <c r="D56" s="21">
        <v>0</v>
      </c>
      <c r="E56" s="22"/>
      <c r="F56" s="21">
        <v>3000</v>
      </c>
      <c r="G56" s="21"/>
      <c r="H56" s="21">
        <f t="shared" si="0"/>
        <v>3000</v>
      </c>
      <c r="I56" s="13">
        <f t="shared" si="1"/>
        <v>4.921309644946194E-06</v>
      </c>
    </row>
    <row r="57" spans="1:9" ht="24">
      <c r="A57" s="19">
        <v>54</v>
      </c>
      <c r="B57" s="20">
        <v>74</v>
      </c>
      <c r="C57" s="35" t="s">
        <v>65</v>
      </c>
      <c r="D57" s="21">
        <v>0</v>
      </c>
      <c r="E57" s="22"/>
      <c r="F57" s="21">
        <v>310000</v>
      </c>
      <c r="G57" s="21"/>
      <c r="H57" s="21">
        <f t="shared" si="0"/>
        <v>310000</v>
      </c>
      <c r="I57" s="13">
        <f t="shared" si="1"/>
        <v>0.0005085353299777734</v>
      </c>
    </row>
    <row r="58" spans="1:9" s="36" customFormat="1" ht="12">
      <c r="A58" s="14">
        <v>55</v>
      </c>
      <c r="B58" s="15">
        <v>74</v>
      </c>
      <c r="C58" s="15" t="s">
        <v>66</v>
      </c>
      <c r="D58" s="16">
        <v>0</v>
      </c>
      <c r="E58" s="23">
        <v>0</v>
      </c>
      <c r="F58" s="16">
        <v>151694000</v>
      </c>
      <c r="G58" s="16">
        <f>149252000+2050000</f>
        <v>151302000</v>
      </c>
      <c r="H58" s="16">
        <f t="shared" si="0"/>
        <v>151694000</v>
      </c>
      <c r="I58" s="18">
        <f t="shared" si="1"/>
        <v>0.24884438176015597</v>
      </c>
    </row>
    <row r="59" spans="1:9" ht="12">
      <c r="A59" s="19">
        <v>56</v>
      </c>
      <c r="B59" s="20">
        <v>80</v>
      </c>
      <c r="C59" s="20" t="s">
        <v>67</v>
      </c>
      <c r="D59" s="21">
        <v>0</v>
      </c>
      <c r="E59" s="22"/>
      <c r="F59" s="21">
        <v>130000</v>
      </c>
      <c r="G59" s="21">
        <v>130000</v>
      </c>
      <c r="H59" s="21">
        <f t="shared" si="0"/>
        <v>130000</v>
      </c>
      <c r="I59" s="13">
        <f t="shared" si="1"/>
        <v>0.00021325675128100173</v>
      </c>
    </row>
    <row r="60" spans="1:9" ht="12">
      <c r="A60" s="19">
        <v>57</v>
      </c>
      <c r="B60" s="20">
        <v>80</v>
      </c>
      <c r="C60" s="20" t="s">
        <v>68</v>
      </c>
      <c r="D60" s="21">
        <v>0</v>
      </c>
      <c r="E60" s="22"/>
      <c r="F60" s="21">
        <v>81000</v>
      </c>
      <c r="G60" s="21">
        <v>81000</v>
      </c>
      <c r="H60" s="21">
        <f t="shared" si="0"/>
        <v>81000</v>
      </c>
      <c r="I60" s="13">
        <f t="shared" si="1"/>
        <v>0.00013287536041354722</v>
      </c>
    </row>
    <row r="61" spans="1:9" ht="12">
      <c r="A61" s="19">
        <v>58</v>
      </c>
      <c r="B61" s="20">
        <v>80</v>
      </c>
      <c r="C61" s="20" t="s">
        <v>69</v>
      </c>
      <c r="D61" s="21">
        <v>0</v>
      </c>
      <c r="E61" s="22"/>
      <c r="F61" s="21">
        <v>199000</v>
      </c>
      <c r="G61" s="21">
        <v>199000</v>
      </c>
      <c r="H61" s="21">
        <f t="shared" si="0"/>
        <v>199000</v>
      </c>
      <c r="I61" s="13">
        <f t="shared" si="1"/>
        <v>0.0003264468731147642</v>
      </c>
    </row>
    <row r="62" spans="1:9" ht="24">
      <c r="A62" s="19">
        <v>59</v>
      </c>
      <c r="B62" s="20">
        <v>80</v>
      </c>
      <c r="C62" s="20" t="s">
        <v>70</v>
      </c>
      <c r="D62" s="21">
        <v>0</v>
      </c>
      <c r="E62" s="37"/>
      <c r="F62" s="21">
        <v>998000</v>
      </c>
      <c r="G62" s="21">
        <v>998000</v>
      </c>
      <c r="H62" s="21">
        <f t="shared" si="0"/>
        <v>998000</v>
      </c>
      <c r="I62" s="13">
        <f t="shared" si="1"/>
        <v>0.0016371556752187671</v>
      </c>
    </row>
    <row r="63" spans="1:9" ht="25.5" customHeight="1">
      <c r="A63" s="14">
        <v>60</v>
      </c>
      <c r="B63" s="15">
        <v>80</v>
      </c>
      <c r="C63" s="15" t="s">
        <v>71</v>
      </c>
      <c r="D63" s="16">
        <v>0</v>
      </c>
      <c r="E63" s="23">
        <v>0</v>
      </c>
      <c r="F63" s="16">
        <v>1408000</v>
      </c>
      <c r="G63" s="16">
        <v>1408000</v>
      </c>
      <c r="H63" s="16">
        <f t="shared" si="0"/>
        <v>1408000</v>
      </c>
      <c r="I63" s="18">
        <f t="shared" si="1"/>
        <v>0.0023097346600280803</v>
      </c>
    </row>
    <row r="64" spans="1:9" ht="12">
      <c r="A64" s="14">
        <v>61</v>
      </c>
      <c r="B64" s="15">
        <v>83</v>
      </c>
      <c r="C64" s="15" t="s">
        <v>72</v>
      </c>
      <c r="D64" s="16">
        <v>904000</v>
      </c>
      <c r="E64" s="23">
        <v>37000</v>
      </c>
      <c r="F64" s="16">
        <v>244000</v>
      </c>
      <c r="G64" s="16"/>
      <c r="H64" s="16">
        <f t="shared" si="0"/>
        <v>1148000</v>
      </c>
      <c r="I64" s="18">
        <f t="shared" si="1"/>
        <v>0.0018832211574660769</v>
      </c>
    </row>
    <row r="65" spans="1:9" ht="12">
      <c r="A65" s="19">
        <v>62</v>
      </c>
      <c r="B65" s="20">
        <v>84</v>
      </c>
      <c r="C65" s="20" t="s">
        <v>73</v>
      </c>
      <c r="D65" s="21">
        <v>4350000</v>
      </c>
      <c r="E65" s="22">
        <v>922000</v>
      </c>
      <c r="F65" s="21">
        <v>1351000</v>
      </c>
      <c r="G65" s="21"/>
      <c r="H65" s="21">
        <f t="shared" si="0"/>
        <v>5701000</v>
      </c>
      <c r="I65" s="13">
        <f t="shared" si="1"/>
        <v>0.009352128761946084</v>
      </c>
    </row>
    <row r="66" spans="1:9" ht="12">
      <c r="A66" s="19">
        <v>63</v>
      </c>
      <c r="B66" s="20">
        <v>84</v>
      </c>
      <c r="C66" s="20" t="s">
        <v>74</v>
      </c>
      <c r="D66" s="21">
        <v>0</v>
      </c>
      <c r="E66" s="22"/>
      <c r="F66" s="21">
        <v>9000000</v>
      </c>
      <c r="G66" s="21"/>
      <c r="H66" s="21">
        <f t="shared" si="0"/>
        <v>9000000</v>
      </c>
      <c r="I66" s="13">
        <f t="shared" si="1"/>
        <v>0.01476392893483858</v>
      </c>
    </row>
    <row r="67" spans="1:9" ht="12">
      <c r="A67" s="19">
        <v>64</v>
      </c>
      <c r="B67" s="20">
        <v>84</v>
      </c>
      <c r="C67" s="20" t="s">
        <v>75</v>
      </c>
      <c r="D67" s="21">
        <v>31139000</v>
      </c>
      <c r="E67" s="22"/>
      <c r="F67" s="21">
        <v>5812000</v>
      </c>
      <c r="G67" s="21"/>
      <c r="H67" s="21">
        <f t="shared" si="0"/>
        <v>36951000</v>
      </c>
      <c r="I67" s="13">
        <f t="shared" si="1"/>
        <v>0.06061577089680227</v>
      </c>
    </row>
    <row r="68" spans="1:9" ht="12">
      <c r="A68" s="19">
        <v>65</v>
      </c>
      <c r="B68" s="20">
        <v>84</v>
      </c>
      <c r="C68" s="20" t="s">
        <v>76</v>
      </c>
      <c r="D68" s="21">
        <v>0</v>
      </c>
      <c r="E68" s="22"/>
      <c r="F68" s="21">
        <v>13492000</v>
      </c>
      <c r="G68" s="21">
        <v>13492000</v>
      </c>
      <c r="H68" s="21">
        <f aca="true" t="shared" si="2" ref="H68:H82">D68+F68</f>
        <v>13492000</v>
      </c>
      <c r="I68" s="13">
        <f aca="true" t="shared" si="3" ref="I68:I82">H68/$H$80</f>
        <v>0.02213276990987135</v>
      </c>
    </row>
    <row r="69" spans="1:9" ht="39.75" customHeight="1">
      <c r="A69" s="19">
        <v>66</v>
      </c>
      <c r="B69" s="20">
        <v>84</v>
      </c>
      <c r="C69" s="20" t="s">
        <v>77</v>
      </c>
      <c r="D69" s="21">
        <v>0</v>
      </c>
      <c r="E69" s="22"/>
      <c r="F69" s="21">
        <v>360000</v>
      </c>
      <c r="G69" s="21"/>
      <c r="H69" s="21">
        <f t="shared" si="2"/>
        <v>360000</v>
      </c>
      <c r="I69" s="13">
        <f t="shared" si="3"/>
        <v>0.0005905571573935432</v>
      </c>
    </row>
    <row r="70" spans="1:9" ht="12">
      <c r="A70" s="14">
        <v>67</v>
      </c>
      <c r="B70" s="15">
        <v>84</v>
      </c>
      <c r="C70" s="15" t="s">
        <v>78</v>
      </c>
      <c r="D70" s="16">
        <f>36840000-1351000</f>
        <v>35489000</v>
      </c>
      <c r="E70" s="23">
        <v>922000</v>
      </c>
      <c r="F70" s="16">
        <f>28664000+1351000</f>
        <v>30015000</v>
      </c>
      <c r="G70" s="16">
        <v>13492000</v>
      </c>
      <c r="H70" s="16">
        <f t="shared" si="2"/>
        <v>65504000</v>
      </c>
      <c r="I70" s="18">
        <f t="shared" si="3"/>
        <v>0.10745515566085183</v>
      </c>
    </row>
    <row r="71" spans="1:9" ht="12">
      <c r="A71" s="19">
        <v>68</v>
      </c>
      <c r="B71" s="20">
        <v>87</v>
      </c>
      <c r="C71" s="20" t="s">
        <v>79</v>
      </c>
      <c r="D71" s="21">
        <v>32000</v>
      </c>
      <c r="E71" s="22"/>
      <c r="F71" s="21">
        <v>0</v>
      </c>
      <c r="G71" s="21"/>
      <c r="H71" s="21">
        <f t="shared" si="2"/>
        <v>32000</v>
      </c>
      <c r="I71" s="13">
        <f t="shared" si="3"/>
        <v>5.249396954609273E-05</v>
      </c>
    </row>
    <row r="72" spans="1:9" ht="12">
      <c r="A72" s="19">
        <v>69</v>
      </c>
      <c r="B72" s="20">
        <v>87</v>
      </c>
      <c r="C72" s="20" t="s">
        <v>80</v>
      </c>
      <c r="D72" s="21">
        <v>1350000</v>
      </c>
      <c r="E72" s="22"/>
      <c r="F72" s="21">
        <v>0</v>
      </c>
      <c r="G72" s="21"/>
      <c r="H72" s="21">
        <f t="shared" si="2"/>
        <v>1350000</v>
      </c>
      <c r="I72" s="13">
        <f t="shared" si="3"/>
        <v>0.002214589340225787</v>
      </c>
    </row>
    <row r="73" spans="1:9" ht="12">
      <c r="A73" s="19">
        <v>70</v>
      </c>
      <c r="B73" s="20">
        <v>87</v>
      </c>
      <c r="C73" s="20" t="s">
        <v>81</v>
      </c>
      <c r="D73" s="21">
        <v>61000</v>
      </c>
      <c r="E73" s="22"/>
      <c r="F73" s="21">
        <v>0</v>
      </c>
      <c r="G73" s="21"/>
      <c r="H73" s="21">
        <f t="shared" si="2"/>
        <v>61000</v>
      </c>
      <c r="I73" s="13">
        <f t="shared" si="3"/>
        <v>0.00010006662944723927</v>
      </c>
    </row>
    <row r="74" spans="1:9" ht="24">
      <c r="A74" s="19">
        <v>71</v>
      </c>
      <c r="B74" s="20">
        <v>87</v>
      </c>
      <c r="C74" s="20" t="s">
        <v>82</v>
      </c>
      <c r="D74" s="21">
        <v>28000</v>
      </c>
      <c r="E74" s="22"/>
      <c r="F74" s="21">
        <v>0</v>
      </c>
      <c r="G74" s="21"/>
      <c r="H74" s="21">
        <f t="shared" si="2"/>
        <v>28000</v>
      </c>
      <c r="I74" s="38">
        <f t="shared" si="3"/>
        <v>4.5932223352831144E-05</v>
      </c>
    </row>
    <row r="75" spans="1:9" ht="12">
      <c r="A75" s="19">
        <v>72</v>
      </c>
      <c r="B75" s="20">
        <v>87</v>
      </c>
      <c r="C75" s="20" t="s">
        <v>83</v>
      </c>
      <c r="D75" s="21">
        <v>102000</v>
      </c>
      <c r="E75" s="22"/>
      <c r="F75" s="21">
        <v>0</v>
      </c>
      <c r="G75" s="21"/>
      <c r="H75" s="21">
        <f t="shared" si="2"/>
        <v>102000</v>
      </c>
      <c r="I75" s="13">
        <f t="shared" si="3"/>
        <v>0.00016732452792817058</v>
      </c>
    </row>
    <row r="76" spans="1:9" ht="12">
      <c r="A76" s="19">
        <v>73</v>
      </c>
      <c r="B76" s="20">
        <v>87</v>
      </c>
      <c r="C76" s="20" t="s">
        <v>84</v>
      </c>
      <c r="D76" s="21">
        <f>109000+7000+28000</f>
        <v>144000</v>
      </c>
      <c r="E76" s="22"/>
      <c r="F76" s="21">
        <v>0</v>
      </c>
      <c r="G76" s="21"/>
      <c r="H76" s="21">
        <f t="shared" si="2"/>
        <v>144000</v>
      </c>
      <c r="I76" s="13">
        <f t="shared" si="3"/>
        <v>0.0002362228629574173</v>
      </c>
    </row>
    <row r="77" spans="1:9" s="39" customFormat="1" ht="12">
      <c r="A77" s="14">
        <v>74</v>
      </c>
      <c r="B77" s="15">
        <v>87</v>
      </c>
      <c r="C77" s="15" t="s">
        <v>85</v>
      </c>
      <c r="D77" s="16">
        <v>1717000</v>
      </c>
      <c r="E77" s="23">
        <v>0</v>
      </c>
      <c r="F77" s="16">
        <v>0</v>
      </c>
      <c r="G77" s="16">
        <v>0</v>
      </c>
      <c r="H77" s="16">
        <f t="shared" si="2"/>
        <v>1717000</v>
      </c>
      <c r="I77" s="18">
        <f t="shared" si="3"/>
        <v>0.0028166295534575382</v>
      </c>
    </row>
    <row r="78" spans="1:9" ht="12">
      <c r="A78" s="40">
        <v>75</v>
      </c>
      <c r="B78" s="41">
        <v>54</v>
      </c>
      <c r="C78" s="41" t="s">
        <v>86</v>
      </c>
      <c r="D78" s="42">
        <v>3505000</v>
      </c>
      <c r="E78" s="42"/>
      <c r="F78" s="42">
        <v>0</v>
      </c>
      <c r="G78" s="42"/>
      <c r="H78" s="42">
        <f t="shared" si="2"/>
        <v>3505000</v>
      </c>
      <c r="I78" s="18">
        <f t="shared" si="3"/>
        <v>0.005749730101845469</v>
      </c>
    </row>
    <row r="79" spans="1:9" ht="24">
      <c r="A79" s="40">
        <v>76</v>
      </c>
      <c r="B79" s="43" t="s">
        <v>87</v>
      </c>
      <c r="C79" s="41" t="s">
        <v>88</v>
      </c>
      <c r="D79" s="42">
        <v>1800000</v>
      </c>
      <c r="E79" s="42"/>
      <c r="F79" s="42">
        <v>0</v>
      </c>
      <c r="G79" s="42"/>
      <c r="H79" s="42">
        <f t="shared" si="2"/>
        <v>1800000</v>
      </c>
      <c r="I79" s="18">
        <f t="shared" si="3"/>
        <v>0.002952785786967716</v>
      </c>
    </row>
    <row r="80" spans="1:9" s="39" customFormat="1" ht="12">
      <c r="A80" s="44">
        <v>77</v>
      </c>
      <c r="B80" s="45"/>
      <c r="C80" s="45" t="s">
        <v>89</v>
      </c>
      <c r="D80" s="46">
        <f>346928697-1351000-1</f>
        <v>345577696</v>
      </c>
      <c r="E80" s="47"/>
      <c r="F80" s="46">
        <f>262665135+1351000</f>
        <v>264016135</v>
      </c>
      <c r="G80" s="46">
        <f>203339000+2050000-140000</f>
        <v>205249000</v>
      </c>
      <c r="H80" s="46">
        <f t="shared" si="2"/>
        <v>609593831</v>
      </c>
      <c r="I80" s="48">
        <f t="shared" si="3"/>
        <v>1</v>
      </c>
    </row>
    <row r="81" spans="1:9" s="52" customFormat="1" ht="12">
      <c r="A81" s="49"/>
      <c r="B81" s="50"/>
      <c r="C81" s="50" t="s">
        <v>90</v>
      </c>
      <c r="D81" s="51">
        <f>165964831-20781135</f>
        <v>145183696</v>
      </c>
      <c r="E81" s="51"/>
      <c r="F81" s="51">
        <v>20781135</v>
      </c>
      <c r="G81" s="51"/>
      <c r="H81" s="51">
        <f t="shared" si="2"/>
        <v>165964831</v>
      </c>
      <c r="I81" s="13">
        <f t="shared" si="3"/>
        <v>0.27225477450738833</v>
      </c>
    </row>
    <row r="82" spans="1:9" ht="15.75" thickBot="1">
      <c r="A82" s="53"/>
      <c r="B82" s="54"/>
      <c r="C82" s="55" t="s">
        <v>91</v>
      </c>
      <c r="D82" s="56">
        <f>D80-D81</f>
        <v>200394000</v>
      </c>
      <c r="E82" s="56">
        <f>E80-E81</f>
        <v>0</v>
      </c>
      <c r="F82" s="56">
        <f>F80-F81</f>
        <v>243235000</v>
      </c>
      <c r="G82" s="56">
        <f>G80-G81</f>
        <v>205249000</v>
      </c>
      <c r="H82" s="56">
        <f t="shared" si="2"/>
        <v>443629000</v>
      </c>
      <c r="I82" s="57">
        <f t="shared" si="3"/>
        <v>0.7277452254926117</v>
      </c>
    </row>
    <row r="84" spans="4:8" ht="12">
      <c r="D84" s="52"/>
      <c r="E84" s="52"/>
      <c r="F84" s="52"/>
      <c r="G84" s="52"/>
      <c r="H84" s="52"/>
    </row>
    <row r="85" ht="12">
      <c r="E85" s="52"/>
    </row>
    <row r="89" spans="4:6" ht="12">
      <c r="D89" s="52"/>
      <c r="F89" s="52"/>
    </row>
  </sheetData>
  <sheetProtection password="DDF5" sheet="1"/>
  <autoFilter ref="A1:I82"/>
  <mergeCells count="7">
    <mergeCell ref="I1:I2"/>
    <mergeCell ref="A1:A2"/>
    <mergeCell ref="B1:B2"/>
    <mergeCell ref="C1:C2"/>
    <mergeCell ref="D1:D2"/>
    <mergeCell ref="F1:F2"/>
    <mergeCell ref="H1:H2"/>
  </mergeCells>
  <printOptions gridLines="1" horizontalCentered="1"/>
  <pageMargins left="0.1968503937007874" right="0" top="0.7480314960629921" bottom="0" header="0.31496062992125984" footer="0.1968503937007874"/>
  <pageSetup horizontalDpi="300" verticalDpi="300" orientation="portrait" paperSize="9" scale="85" r:id="rId1"/>
  <headerFooter alignWithMargins="0">
    <oddHeader>&amp;C&amp;"Arial,Aldin"Sinteza cheltuielilor prognozate pe anul 2011&amp;RAnexa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2011-02-10T09:16:57Z</cp:lastPrinted>
  <dcterms:created xsi:type="dcterms:W3CDTF">2011-02-10T08:14:58Z</dcterms:created>
  <dcterms:modified xsi:type="dcterms:W3CDTF">2011-02-16T11:34:35Z</dcterms:modified>
  <cp:category/>
  <cp:version/>
  <cp:contentType/>
  <cp:contentStatus/>
</cp:coreProperties>
</file>