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<sst xmlns="http://schemas.openxmlformats.org/spreadsheetml/2006/main" count="117" uniqueCount="81">
  <si>
    <t>Nr.crt.</t>
  </si>
  <si>
    <t xml:space="preserve">FUNDAMENTARE BUNURI SI SERVICII   RAA  2010 </t>
  </si>
  <si>
    <t>Fundamentare RAA 2010</t>
  </si>
  <si>
    <t xml:space="preserve"> Cheltuieli finantate din subventii</t>
  </si>
  <si>
    <t xml:space="preserve"> Recuperare de la terti</t>
  </si>
  <si>
    <t>Surse date</t>
  </si>
  <si>
    <t>a</t>
  </si>
  <si>
    <t>b</t>
  </si>
  <si>
    <t>d</t>
  </si>
  <si>
    <t>A</t>
  </si>
  <si>
    <t>Materiale d.c.</t>
  </si>
  <si>
    <t>- materii prime si materiale</t>
  </si>
  <si>
    <t>conform solicitarii RAA</t>
  </si>
  <si>
    <t>- piese de schimb</t>
  </si>
  <si>
    <t>B</t>
  </si>
  <si>
    <t>Utilitati Total d.c.</t>
  </si>
  <si>
    <t>- combustibili si carburanti</t>
  </si>
  <si>
    <t xml:space="preserve"> </t>
  </si>
  <si>
    <t>27000 litri cf. FAZ centralizat 2009</t>
  </si>
  <si>
    <t>realizat 2009 =107.406 lei</t>
  </si>
  <si>
    <t>estimat 30000 litri x 4 lei</t>
  </si>
  <si>
    <t>- energie electrica</t>
  </si>
  <si>
    <t>oct+nov+dec+ian+feb</t>
  </si>
  <si>
    <t>+ 50% pt rest an</t>
  </si>
  <si>
    <t>conform facturi 2009-2010</t>
  </si>
  <si>
    <t>- consum de apa</t>
  </si>
  <si>
    <t>2444 pausal lunar</t>
  </si>
  <si>
    <t>- consum de gaze naturale</t>
  </si>
  <si>
    <t>nov+dec+ian</t>
  </si>
  <si>
    <t>- servicii de posta, telefon, internet</t>
  </si>
  <si>
    <t>5000 lei x 12 luni</t>
  </si>
  <si>
    <t>C</t>
  </si>
  <si>
    <t>Reparatii d.c.</t>
  </si>
  <si>
    <t>conform  HCJ</t>
  </si>
  <si>
    <t>D</t>
  </si>
  <si>
    <t xml:space="preserve"> Servicii prestate de terti TOTAL d.c.</t>
  </si>
  <si>
    <t xml:space="preserve"> paza</t>
  </si>
  <si>
    <t xml:space="preserve"> Consiliul de Administratie</t>
  </si>
  <si>
    <t xml:space="preserve"> Autorizari/soft </t>
  </si>
  <si>
    <t>servisari</t>
  </si>
  <si>
    <t>conform fundamentare RAA</t>
  </si>
  <si>
    <t>Cursuri speci,perfection.(prestari servicii)</t>
  </si>
  <si>
    <t>E</t>
  </si>
  <si>
    <t>Alte total</t>
  </si>
  <si>
    <t>reclame,publicitate</t>
  </si>
  <si>
    <t>protocol</t>
  </si>
  <si>
    <t>cheltuieli sociale</t>
  </si>
  <si>
    <t>calcul 2% la fond de salarii 2431276*0.02</t>
  </si>
  <si>
    <t>impozite si taxe</t>
  </si>
  <si>
    <t>conform solicitarii RAA + Decizii de impunere ?? - Domeniu public !!</t>
  </si>
  <si>
    <t>-  deplasari</t>
  </si>
  <si>
    <t>EXTERNE (aprobat CA)</t>
  </si>
  <si>
    <t>+33455 realizat 2009</t>
  </si>
  <si>
    <t>- obiecte de inventar</t>
  </si>
  <si>
    <t>asigurari</t>
  </si>
  <si>
    <t>F</t>
  </si>
  <si>
    <t>total bunuri si servicii</t>
  </si>
  <si>
    <t>Comisioane bancare</t>
  </si>
  <si>
    <t>Amortizare d.c.</t>
  </si>
  <si>
    <t>Conform Fisa Mijloace fixe</t>
  </si>
  <si>
    <t>- securitate</t>
  </si>
  <si>
    <t>Diferenta amortizare</t>
  </si>
  <si>
    <t>G</t>
  </si>
  <si>
    <t>TOTAL  I</t>
  </si>
  <si>
    <t>CHELTUIELI DE PERSONAL</t>
  </si>
  <si>
    <t>TICHETE DE MASA</t>
  </si>
  <si>
    <t>H</t>
  </si>
  <si>
    <t>TOTAL  II</t>
  </si>
  <si>
    <t>I</t>
  </si>
  <si>
    <t>TOTAL I+ II</t>
  </si>
  <si>
    <t>Venituri afernte amortizarii</t>
  </si>
  <si>
    <t>conform balanta contabila la 31.12.2009 RAA + calcul CJM</t>
  </si>
  <si>
    <t>Report subv.2009</t>
  </si>
  <si>
    <t>conform balanta contabila la 31.12.2009 RAA</t>
  </si>
  <si>
    <t>Subventii 2010</t>
  </si>
  <si>
    <t>Venituri proprii</t>
  </si>
  <si>
    <t>conform  fundamentare CJ in baza facturi Decembrie 2009</t>
  </si>
  <si>
    <t>J</t>
  </si>
  <si>
    <t>TOTAL SURSE</t>
  </si>
  <si>
    <t>K</t>
  </si>
  <si>
    <t xml:space="preserve">Deficit/Excedent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</si>
</sst>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3" fillId="0" borderId="0" xfId="0" applyNumberFormat="1" applyFont="1" applyAlignment="1" quotePrefix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 quotePrefix="1">
      <alignment horizontal="left"/>
    </xf>
    <xf numFmtId="3" fontId="0" fillId="0" borderId="1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1" xfId="0" applyNumberFormat="1" applyBorder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9.7109375" style="18" bestFit="1" customWidth="1"/>
    <col min="4" max="4" width="9.7109375" style="15" customWidth="1"/>
    <col min="5" max="5" width="8.421875" style="15" hidden="1" customWidth="1"/>
    <col min="6" max="6" width="11.00390625" style="16" hidden="1" customWidth="1"/>
    <col min="7" max="7" width="12.00390625" style="16" hidden="1" customWidth="1"/>
    <col min="8" max="8" width="0" style="16" hidden="1" customWidth="1"/>
    <col min="9" max="9" width="11.7109375" style="16" hidden="1" customWidth="1"/>
    <col min="10" max="10" width="10.140625" style="16" hidden="1" customWidth="1"/>
    <col min="11" max="11" width="25.00390625" style="16" hidden="1" customWidth="1"/>
  </cols>
  <sheetData>
    <row r="1" spans="1:10" s="5" customFormat="1" ht="63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/>
      <c r="H1" s="4"/>
      <c r="I1" s="4"/>
      <c r="J1" s="4"/>
    </row>
    <row r="2" spans="1:11" s="9" customFormat="1" ht="12.75">
      <c r="A2" s="6" t="s">
        <v>6</v>
      </c>
      <c r="B2" s="6" t="s">
        <v>7</v>
      </c>
      <c r="C2" s="7" t="s">
        <v>8</v>
      </c>
      <c r="D2" s="52"/>
      <c r="E2" s="8"/>
      <c r="F2" s="8"/>
      <c r="G2" s="8"/>
      <c r="H2" s="8"/>
      <c r="I2" s="8"/>
      <c r="J2" s="8"/>
      <c r="K2" s="8"/>
    </row>
    <row r="3" spans="1:4" ht="12.75">
      <c r="A3" s="10" t="s">
        <v>9</v>
      </c>
      <c r="B3" s="11" t="s">
        <v>10</v>
      </c>
      <c r="C3" s="12">
        <f>C4+C5</f>
        <v>208672</v>
      </c>
      <c r="D3" s="14">
        <f>D4+D5</f>
        <v>0</v>
      </c>
    </row>
    <row r="4" spans="1:11" ht="12.75">
      <c r="A4" s="17">
        <v>1</v>
      </c>
      <c r="B4" t="s">
        <v>11</v>
      </c>
      <c r="C4" s="19">
        <v>120172</v>
      </c>
      <c r="D4" s="21">
        <v>0</v>
      </c>
      <c r="F4" s="22" t="s">
        <v>12</v>
      </c>
      <c r="K4" s="22" t="s">
        <v>12</v>
      </c>
    </row>
    <row r="5" spans="1:11" ht="12.75">
      <c r="A5" s="17">
        <v>2</v>
      </c>
      <c r="B5" t="s">
        <v>13</v>
      </c>
      <c r="C5" s="19">
        <v>88500</v>
      </c>
      <c r="D5" s="21">
        <v>0</v>
      </c>
      <c r="F5" s="22" t="s">
        <v>12</v>
      </c>
      <c r="K5" s="22" t="s">
        <v>12</v>
      </c>
    </row>
    <row r="6" spans="1:11" ht="12.75">
      <c r="A6" s="10" t="s">
        <v>14</v>
      </c>
      <c r="B6" s="53" t="s">
        <v>15</v>
      </c>
      <c r="C6" s="13">
        <f>SUM(C7:C11)</f>
        <v>1048853</v>
      </c>
      <c r="D6" s="14">
        <f>SUM(D7:D11)</f>
        <v>1048853</v>
      </c>
      <c r="K6" s="22"/>
    </row>
    <row r="7" spans="1:11" ht="12.75">
      <c r="A7" s="17">
        <v>3</v>
      </c>
      <c r="B7" t="s">
        <v>16</v>
      </c>
      <c r="C7" s="19">
        <v>329940</v>
      </c>
      <c r="D7" s="21">
        <f>C7</f>
        <v>329940</v>
      </c>
      <c r="E7" s="15" t="s">
        <v>17</v>
      </c>
      <c r="F7" s="22" t="s">
        <v>18</v>
      </c>
      <c r="G7" s="22"/>
      <c r="H7" s="22"/>
      <c r="I7" s="22" t="s">
        <v>19</v>
      </c>
      <c r="J7" s="22"/>
      <c r="K7" s="22" t="s">
        <v>20</v>
      </c>
    </row>
    <row r="8" spans="1:11" ht="12.75">
      <c r="A8" s="17">
        <v>4</v>
      </c>
      <c r="B8" t="s">
        <v>21</v>
      </c>
      <c r="C8" s="19">
        <v>361099</v>
      </c>
      <c r="D8" s="21">
        <f>C8</f>
        <v>361099</v>
      </c>
      <c r="E8" s="23">
        <v>-61903</v>
      </c>
      <c r="F8" s="22">
        <f>36000+31000+24500+20000+33000</f>
        <v>144500</v>
      </c>
      <c r="G8" s="22" t="s">
        <v>22</v>
      </c>
      <c r="H8" s="22"/>
      <c r="I8" s="24" t="s">
        <v>23</v>
      </c>
      <c r="J8" s="22"/>
      <c r="K8" s="22" t="s">
        <v>24</v>
      </c>
    </row>
    <row r="9" spans="1:11" ht="12.75">
      <c r="A9" s="17">
        <v>5</v>
      </c>
      <c r="B9" t="s">
        <v>25</v>
      </c>
      <c r="C9" s="19">
        <v>31374</v>
      </c>
      <c r="D9" s="21">
        <f>C9</f>
        <v>31374</v>
      </c>
      <c r="F9" s="22" t="s">
        <v>26</v>
      </c>
      <c r="G9" s="22"/>
      <c r="H9" s="22"/>
      <c r="I9" s="22"/>
      <c r="J9" s="22"/>
      <c r="K9" s="22" t="s">
        <v>24</v>
      </c>
    </row>
    <row r="10" spans="1:11" ht="12.75">
      <c r="A10" s="17">
        <v>6</v>
      </c>
      <c r="B10" t="s">
        <v>27</v>
      </c>
      <c r="C10" s="19">
        <v>242440</v>
      </c>
      <c r="D10" s="21">
        <f>C10</f>
        <v>242440</v>
      </c>
      <c r="E10" s="23">
        <v>-15312</v>
      </c>
      <c r="F10" s="22">
        <f>13500+28500+35000</f>
        <v>77000</v>
      </c>
      <c r="G10" s="22" t="s">
        <v>28</v>
      </c>
      <c r="H10" s="25"/>
      <c r="I10" s="24" t="s">
        <v>23</v>
      </c>
      <c r="J10" s="22"/>
      <c r="K10" s="22" t="s">
        <v>24</v>
      </c>
    </row>
    <row r="11" spans="1:11" ht="12.75">
      <c r="A11" s="17">
        <v>7</v>
      </c>
      <c r="B11" t="s">
        <v>29</v>
      </c>
      <c r="C11" s="19">
        <v>84000</v>
      </c>
      <c r="D11" s="21">
        <f>C11</f>
        <v>84000</v>
      </c>
      <c r="F11" s="26" t="s">
        <v>30</v>
      </c>
      <c r="G11" s="22"/>
      <c r="H11" s="22"/>
      <c r="I11" s="22"/>
      <c r="J11" s="22"/>
      <c r="K11" s="22" t="s">
        <v>24</v>
      </c>
    </row>
    <row r="12" spans="1:11" ht="12.75">
      <c r="A12" s="10" t="s">
        <v>31</v>
      </c>
      <c r="B12" s="53" t="s">
        <v>32</v>
      </c>
      <c r="C12" s="13">
        <v>926000</v>
      </c>
      <c r="D12" s="14">
        <v>931000</v>
      </c>
      <c r="F12" s="22" t="s">
        <v>33</v>
      </c>
      <c r="G12" s="22"/>
      <c r="H12" s="22"/>
      <c r="I12" s="22"/>
      <c r="J12" s="22"/>
      <c r="K12" s="22" t="s">
        <v>33</v>
      </c>
    </row>
    <row r="13" spans="1:11" ht="12.75">
      <c r="A13" s="10" t="s">
        <v>34</v>
      </c>
      <c r="B13" s="53" t="s">
        <v>35</v>
      </c>
      <c r="C13" s="13">
        <f>SUM(C14:C18)</f>
        <v>727011</v>
      </c>
      <c r="D13" s="14">
        <f>SUM(D14:D18)</f>
        <v>25000</v>
      </c>
      <c r="F13" s="26"/>
      <c r="G13" s="22"/>
      <c r="H13" s="22"/>
      <c r="I13" s="22"/>
      <c r="J13" s="22"/>
      <c r="K13" s="22"/>
    </row>
    <row r="14" spans="1:11" ht="12.75">
      <c r="A14" s="17">
        <v>9</v>
      </c>
      <c r="B14" s="27" t="s">
        <v>36</v>
      </c>
      <c r="C14" s="20">
        <v>360000</v>
      </c>
      <c r="D14" s="21"/>
      <c r="F14" s="22" t="s">
        <v>12</v>
      </c>
      <c r="G14" s="22"/>
      <c r="H14" s="22"/>
      <c r="I14" s="22"/>
      <c r="J14" s="22"/>
      <c r="K14" s="22" t="s">
        <v>12</v>
      </c>
    </row>
    <row r="15" spans="1:11" ht="12.75" hidden="1">
      <c r="A15" s="17">
        <v>10</v>
      </c>
      <c r="B15" s="27" t="s">
        <v>37</v>
      </c>
      <c r="C15" s="20">
        <v>0</v>
      </c>
      <c r="D15" s="28"/>
      <c r="F15" s="29" t="s">
        <v>12</v>
      </c>
      <c r="G15" s="22"/>
      <c r="H15" s="22"/>
      <c r="I15" s="22"/>
      <c r="J15" s="22"/>
      <c r="K15" s="29" t="s">
        <v>12</v>
      </c>
    </row>
    <row r="16" spans="1:11" ht="12.75">
      <c r="A16" s="17">
        <v>11</v>
      </c>
      <c r="B16" s="27" t="s">
        <v>38</v>
      </c>
      <c r="C16" s="55">
        <v>149924</v>
      </c>
      <c r="D16" s="41">
        <v>0</v>
      </c>
      <c r="F16" s="22" t="s">
        <v>12</v>
      </c>
      <c r="G16" s="22"/>
      <c r="H16" s="22"/>
      <c r="I16" s="22"/>
      <c r="J16" s="22"/>
      <c r="K16" s="22" t="s">
        <v>12</v>
      </c>
    </row>
    <row r="17" spans="1:11" ht="12.75">
      <c r="A17" s="17">
        <v>12</v>
      </c>
      <c r="B17" t="s">
        <v>39</v>
      </c>
      <c r="C17" s="30">
        <v>25000</v>
      </c>
      <c r="D17" s="31">
        <v>25000</v>
      </c>
      <c r="F17" s="22" t="s">
        <v>40</v>
      </c>
      <c r="K17" s="22" t="s">
        <v>40</v>
      </c>
    </row>
    <row r="18" spans="1:11" ht="12.75">
      <c r="A18" s="17">
        <v>13</v>
      </c>
      <c r="B18" s="27" t="s">
        <v>41</v>
      </c>
      <c r="C18" s="20">
        <f>180000+11946+141</f>
        <v>192087</v>
      </c>
      <c r="D18" s="31">
        <v>0</v>
      </c>
      <c r="F18" s="22" t="s">
        <v>12</v>
      </c>
      <c r="K18" s="22" t="s">
        <v>12</v>
      </c>
    </row>
    <row r="19" spans="1:11" ht="12.75">
      <c r="A19" s="10" t="s">
        <v>42</v>
      </c>
      <c r="B19" s="53" t="s">
        <v>43</v>
      </c>
      <c r="C19" s="13">
        <f>SUM(C20:C26)</f>
        <v>484585</v>
      </c>
      <c r="D19" s="13">
        <f>SUM(D20:D26)</f>
        <v>225000</v>
      </c>
      <c r="F19" s="22" t="s">
        <v>12</v>
      </c>
      <c r="K19" s="22" t="s">
        <v>12</v>
      </c>
    </row>
    <row r="20" spans="1:11" ht="12.75">
      <c r="A20" s="17">
        <v>14</v>
      </c>
      <c r="B20" t="s">
        <v>44</v>
      </c>
      <c r="C20" s="19">
        <v>30000</v>
      </c>
      <c r="D20" s="21"/>
      <c r="F20" s="22" t="s">
        <v>12</v>
      </c>
      <c r="K20" s="22" t="s">
        <v>12</v>
      </c>
    </row>
    <row r="21" spans="1:11" ht="12.75">
      <c r="A21" s="17">
        <v>15</v>
      </c>
      <c r="B21" t="s">
        <v>45</v>
      </c>
      <c r="C21" s="19">
        <v>20000</v>
      </c>
      <c r="D21" s="21"/>
      <c r="F21" s="22" t="s">
        <v>12</v>
      </c>
      <c r="K21" s="22" t="s">
        <v>12</v>
      </c>
    </row>
    <row r="22" spans="1:11" ht="12.75">
      <c r="A22" s="17">
        <v>16</v>
      </c>
      <c r="B22" t="s">
        <v>46</v>
      </c>
      <c r="C22" s="19">
        <v>54585</v>
      </c>
      <c r="D22" s="21"/>
      <c r="F22" s="16" t="s">
        <v>47</v>
      </c>
      <c r="K22" s="22"/>
    </row>
    <row r="23" spans="1:11" ht="12.75">
      <c r="A23" s="17">
        <v>17</v>
      </c>
      <c r="B23" s="27" t="s">
        <v>48</v>
      </c>
      <c r="C23" s="20">
        <v>140000</v>
      </c>
      <c r="D23" s="41">
        <f>C23</f>
        <v>140000</v>
      </c>
      <c r="F23" s="22" t="s">
        <v>49</v>
      </c>
      <c r="K23" s="22"/>
    </row>
    <row r="24" spans="1:11" s="37" customFormat="1" ht="12.75">
      <c r="A24" s="32">
        <v>18</v>
      </c>
      <c r="B24" s="33" t="s">
        <v>50</v>
      </c>
      <c r="C24" s="34">
        <v>80000</v>
      </c>
      <c r="D24" s="35"/>
      <c r="E24" s="36"/>
      <c r="F24" s="22">
        <v>18000</v>
      </c>
      <c r="G24" t="s">
        <v>51</v>
      </c>
      <c r="H24" s="22"/>
      <c r="I24" s="24" t="s">
        <v>52</v>
      </c>
      <c r="J24" s="22"/>
      <c r="K24" s="22"/>
    </row>
    <row r="25" spans="1:11" ht="12.75">
      <c r="A25" s="17">
        <v>19</v>
      </c>
      <c r="B25" t="s">
        <v>53</v>
      </c>
      <c r="C25" s="19">
        <v>75000</v>
      </c>
      <c r="D25" s="21"/>
      <c r="F25" s="22" t="s">
        <v>12</v>
      </c>
      <c r="K25" s="22" t="s">
        <v>12</v>
      </c>
    </row>
    <row r="26" spans="1:11" ht="12.75">
      <c r="A26" s="17">
        <v>20</v>
      </c>
      <c r="B26" t="s">
        <v>54</v>
      </c>
      <c r="C26" s="19">
        <v>85000</v>
      </c>
      <c r="D26" s="41">
        <f>C26</f>
        <v>85000</v>
      </c>
      <c r="F26" s="22" t="s">
        <v>12</v>
      </c>
      <c r="K26" s="22"/>
    </row>
    <row r="27" spans="1:11" ht="12.75">
      <c r="A27" s="10" t="s">
        <v>55</v>
      </c>
      <c r="B27" s="54" t="s">
        <v>56</v>
      </c>
      <c r="C27" s="38">
        <f>C3+C6+C12+C13+C19</f>
        <v>3395121</v>
      </c>
      <c r="D27" s="39">
        <f>D3+D6+D12+D13+D19</f>
        <v>2229853</v>
      </c>
      <c r="E27" s="40"/>
      <c r="K27" s="22" t="s">
        <v>12</v>
      </c>
    </row>
    <row r="28" spans="1:11" ht="12.75">
      <c r="A28" s="17">
        <v>21</v>
      </c>
      <c r="B28" t="s">
        <v>57</v>
      </c>
      <c r="C28" s="19">
        <v>16000</v>
      </c>
      <c r="D28" s="41"/>
      <c r="F28" s="22" t="s">
        <v>12</v>
      </c>
      <c r="K28" s="22" t="s">
        <v>12</v>
      </c>
    </row>
    <row r="29" spans="1:11" ht="12.75">
      <c r="A29" s="17">
        <v>22</v>
      </c>
      <c r="B29" t="s">
        <v>58</v>
      </c>
      <c r="C29" s="19">
        <v>700000</v>
      </c>
      <c r="D29" s="28"/>
      <c r="E29" s="42" t="s">
        <v>17</v>
      </c>
      <c r="F29" s="22" t="s">
        <v>12</v>
      </c>
      <c r="H29" s="23">
        <v>1304744</v>
      </c>
      <c r="I29" s="42" t="e">
        <f>H29-#REF!</f>
        <v>#REF!</v>
      </c>
      <c r="J29" s="42" t="e">
        <f>H29-I29</f>
        <v>#REF!</v>
      </c>
      <c r="K29" s="16" t="s">
        <v>59</v>
      </c>
    </row>
    <row r="30" spans="1:6" ht="12.75" hidden="1">
      <c r="A30" s="17"/>
      <c r="B30" s="43" t="s">
        <v>60</v>
      </c>
      <c r="C30" s="44">
        <v>0</v>
      </c>
      <c r="D30" s="21"/>
      <c r="E30" s="15" t="s">
        <v>17</v>
      </c>
      <c r="F30" s="16" t="s">
        <v>59</v>
      </c>
    </row>
    <row r="31" spans="1:6" ht="12.75" hidden="1">
      <c r="A31" s="17"/>
      <c r="B31" s="45" t="s">
        <v>61</v>
      </c>
      <c r="C31" s="44">
        <v>0</v>
      </c>
      <c r="D31" s="28"/>
      <c r="F31" s="16">
        <v>217807.36</v>
      </c>
    </row>
    <row r="32" spans="1:4" ht="12.75">
      <c r="A32" s="10" t="s">
        <v>62</v>
      </c>
      <c r="B32" s="53" t="s">
        <v>63</v>
      </c>
      <c r="C32" s="13">
        <f>C27+C28+C29</f>
        <v>4111121</v>
      </c>
      <c r="D32" s="14">
        <f>D27+D28+D29</f>
        <v>2229853</v>
      </c>
    </row>
    <row r="33" spans="1:4" ht="12.75">
      <c r="A33" s="17"/>
      <c r="C33" s="19"/>
      <c r="D33" s="21"/>
    </row>
    <row r="34" spans="1:6" ht="12.75">
      <c r="A34" s="17">
        <v>23</v>
      </c>
      <c r="B34" t="s">
        <v>64</v>
      </c>
      <c r="C34" s="19">
        <v>3120000</v>
      </c>
      <c r="D34" s="31">
        <f>2364490+5657</f>
        <v>2370147</v>
      </c>
      <c r="F34" s="22" t="s">
        <v>12</v>
      </c>
    </row>
    <row r="35" spans="1:6" ht="12.75">
      <c r="A35" s="17">
        <v>24</v>
      </c>
      <c r="B35" t="s">
        <v>65</v>
      </c>
      <c r="C35" s="19">
        <v>170627</v>
      </c>
      <c r="D35" s="21"/>
      <c r="F35" s="22" t="s">
        <v>12</v>
      </c>
    </row>
    <row r="36" spans="1:4" ht="12.75">
      <c r="A36" s="10" t="s">
        <v>66</v>
      </c>
      <c r="B36" s="53" t="s">
        <v>67</v>
      </c>
      <c r="C36" s="13">
        <f>C34+C35</f>
        <v>3290627</v>
      </c>
      <c r="D36" s="14">
        <f>D34+D35</f>
        <v>2370147</v>
      </c>
    </row>
    <row r="37" spans="1:4" ht="12.75">
      <c r="A37" s="10" t="s">
        <v>68</v>
      </c>
      <c r="B37" s="53" t="s">
        <v>69</v>
      </c>
      <c r="C37" s="13">
        <f>C32+C36</f>
        <v>7401748</v>
      </c>
      <c r="D37" s="14">
        <f>D32+D36</f>
        <v>4600000</v>
      </c>
    </row>
    <row r="38" spans="1:6" ht="12.75">
      <c r="A38" s="10"/>
      <c r="B38" s="46" t="s">
        <v>70</v>
      </c>
      <c r="C38" s="20">
        <v>0</v>
      </c>
      <c r="D38" s="47"/>
      <c r="F38" s="22" t="s">
        <v>71</v>
      </c>
    </row>
    <row r="39" spans="1:6" ht="12.75">
      <c r="A39" s="17">
        <v>25</v>
      </c>
      <c r="B39" t="s">
        <v>72</v>
      </c>
      <c r="C39" s="19">
        <v>0</v>
      </c>
      <c r="D39" s="21"/>
      <c r="F39" s="22" t="s">
        <v>73</v>
      </c>
    </row>
    <row r="40" spans="1:6" ht="12.75">
      <c r="A40" s="17">
        <v>26</v>
      </c>
      <c r="B40" t="s">
        <v>74</v>
      </c>
      <c r="C40" s="48">
        <v>4600000</v>
      </c>
      <c r="D40" s="41">
        <v>4600000</v>
      </c>
      <c r="F40" s="22" t="s">
        <v>33</v>
      </c>
    </row>
    <row r="41" spans="1:6" ht="12.75">
      <c r="A41" s="17">
        <v>27</v>
      </c>
      <c r="B41" t="s">
        <v>75</v>
      </c>
      <c r="C41" s="19">
        <v>2100000</v>
      </c>
      <c r="D41" s="21"/>
      <c r="F41" s="22" t="s">
        <v>76</v>
      </c>
    </row>
    <row r="42" spans="1:4" ht="12.75">
      <c r="A42" s="10" t="s">
        <v>77</v>
      </c>
      <c r="B42" s="53" t="s">
        <v>78</v>
      </c>
      <c r="C42" s="13">
        <f>C39+C40+C41</f>
        <v>6700000</v>
      </c>
      <c r="D42" s="14">
        <f>D39+D40+D41</f>
        <v>4600000</v>
      </c>
    </row>
    <row r="43" spans="1:4" ht="12.75" hidden="1">
      <c r="A43" s="10" t="s">
        <v>79</v>
      </c>
      <c r="B43" s="49" t="s">
        <v>80</v>
      </c>
      <c r="C43" s="50">
        <f>C42-C37</f>
        <v>-701748</v>
      </c>
      <c r="D43" s="51">
        <f>D42-D37</f>
        <v>0</v>
      </c>
    </row>
  </sheetData>
  <mergeCells count="1">
    <mergeCell ref="F1:J1"/>
  </mergeCells>
  <printOptions gridLines="1" horizontalCentered="1"/>
  <pageMargins left="0.25" right="0" top="1.75" bottom="1" header="0.5" footer="0.5"/>
  <pageSetup horizontalDpi="600" verticalDpi="600" orientation="portrait" paperSize="9" scale="95" r:id="rId1"/>
  <headerFooter alignWithMargins="0">
    <oddHeader>&amp;RAnexa nr. 4 la HCJM nr.....din 29.04.2010</oddHeader>
    <oddFooter>&amp;R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2010-04-26T08:42:26Z</cp:lastPrinted>
  <dcterms:created xsi:type="dcterms:W3CDTF">2010-04-26T08:05:15Z</dcterms:created>
  <dcterms:modified xsi:type="dcterms:W3CDTF">2010-04-26T08:44:43Z</dcterms:modified>
  <cp:category/>
  <cp:version/>
  <cp:contentType/>
  <cp:contentStatus/>
</cp:coreProperties>
</file>