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investitii 2010" sheetId="1" r:id="rId1"/>
  </sheets>
  <definedNames>
    <definedName name="_xlnm.Print_Titles" localSheetId="0">'investitii 2010'!$2:$5</definedName>
  </definedNames>
  <calcPr fullCalcOnLoad="1"/>
</workbook>
</file>

<file path=xl/sharedStrings.xml><?xml version="1.0" encoding="utf-8"?>
<sst xmlns="http://schemas.openxmlformats.org/spreadsheetml/2006/main" count="327" uniqueCount="182">
  <si>
    <t>Denumirea obiectivului de investiţie</t>
  </si>
  <si>
    <t>din care:</t>
  </si>
  <si>
    <t>CONSILIUL JUDEŢEAN MUREŞ, total din care</t>
  </si>
  <si>
    <t>DIRECŢIA JUDEŢEANĂ PENTRU EVIDENŢA PERSOANEI total din care:</t>
  </si>
  <si>
    <t>SPJ SALVAMONT
total din care:</t>
  </si>
  <si>
    <t>CENTRUL ŞCOLAR PENTRU EDUCAŢIE INCLUZIVĂ NR.1
total din care:</t>
  </si>
  <si>
    <t>CENTRUL ŞCOLAR PENTRU EDUCAŢIE INCLUZIVĂ NR.2
total din care:</t>
  </si>
  <si>
    <t>UNITĂŢI DE CULTURĂ
total din care:</t>
  </si>
  <si>
    <t>BIBLIOTECA JUDEŢEANĂ   
total din care:</t>
  </si>
  <si>
    <t>ANSAMBLUL ARTISTIC PROFESIONIST "MUREŞUL" 
total din care:</t>
  </si>
  <si>
    <t>ADMINISTRAŢIA PALATULUI CULTURII  total din care:</t>
  </si>
  <si>
    <t>MUZEUL JUDEŢEAN MUREŞ
 total din care:</t>
  </si>
  <si>
    <t>TEATRUL PENTRU COPII ŞI TINERET TÂRGU MUREŞ ARIEL total din care:</t>
  </si>
  <si>
    <t>DIRECŢIA GENERALĂ DE ASISTENŢĂ SOCIALĂ ŞI PROTECŢIA COPILULUI MUREŞ total, din care:</t>
  </si>
  <si>
    <t xml:space="preserve">Licenţe programe de calculatoare (DGASPC Mureş)   </t>
  </si>
  <si>
    <t>RA AEROPORT TRANSILVANIA
total din care:</t>
  </si>
  <si>
    <t>Buget local</t>
  </si>
  <si>
    <t>Fond de  rulment</t>
  </si>
  <si>
    <t xml:space="preserve"> -lei-  </t>
  </si>
  <si>
    <t>Studiu privind mentenanţa clădirii Şcolii de Arte Tîrgu Mureş</t>
  </si>
  <si>
    <t>TOTAL</t>
  </si>
  <si>
    <t>I</t>
  </si>
  <si>
    <t>II</t>
  </si>
  <si>
    <t>ALTE CHELTUIELI DE INVESTIŢII</t>
  </si>
  <si>
    <t>C</t>
  </si>
  <si>
    <t>c</t>
  </si>
  <si>
    <t>LUCRĂRI NOI</t>
  </si>
  <si>
    <t>B</t>
  </si>
  <si>
    <t>Dotări independente</t>
  </si>
  <si>
    <t>b</t>
  </si>
  <si>
    <t>Multifuncţional</t>
  </si>
  <si>
    <t>Calculatoare - 3 buc.</t>
  </si>
  <si>
    <t>Compresor</t>
  </si>
  <si>
    <t>Tripod</t>
  </si>
  <si>
    <t>Sonar</t>
  </si>
  <si>
    <t>Repetor - 2 buc</t>
  </si>
  <si>
    <t>Separare alimentare cu energie electrică</t>
  </si>
  <si>
    <t>Separare alimentare cu apă şi canalizare</t>
  </si>
  <si>
    <t>SF+PT+CS+DE, obţinere acorduri, avize, autorizaţii şi asistenţă tehnică Separare alimentare cu energie electrică</t>
  </si>
  <si>
    <t>SF+PT+CS+DE, obţinere acorduri, avize, autorizaţii şi asistenţă tehnică Separare alimentare cu apă şi canalizare</t>
  </si>
  <si>
    <t>Instalaţie exhaustare vapori organici toxici</t>
  </si>
  <si>
    <t>Secţia laborator restaurare conservare</t>
  </si>
  <si>
    <t>Secţia de arheologie</t>
  </si>
  <si>
    <t>Aparat foto digital</t>
  </si>
  <si>
    <t>Secţia de artă</t>
  </si>
  <si>
    <t>Obiecte muzeale</t>
  </si>
  <si>
    <t>Completare sistem de incendiu, efracţie şi supraveghere</t>
  </si>
  <si>
    <t>Sistem de iluminat profesional pentru lucrările de artă din sălile de expoziţie</t>
  </si>
  <si>
    <t>Secţia de etnografie</t>
  </si>
  <si>
    <t>Sistem de supraveghere video spaţii expoziţionale parter</t>
  </si>
  <si>
    <t>Secţia de ştiinţele naturii</t>
  </si>
  <si>
    <t>Secţia de istorie</t>
  </si>
  <si>
    <t>Aparat de reconversie a clişeelor fotografice în format digital</t>
  </si>
  <si>
    <t>Cetatea Medievală</t>
  </si>
  <si>
    <t>Sistem de supraveghere video</t>
  </si>
  <si>
    <t>Sistem de încălzire termică</t>
  </si>
  <si>
    <t>Sistem de antiefracţie şi prevenire incendiu</t>
  </si>
  <si>
    <t>SF+PT Restaurare Castelul Gurghiu</t>
  </si>
  <si>
    <t>Licenţe</t>
  </si>
  <si>
    <t>Sediu administrativ - Mărăşti nr. 8</t>
  </si>
  <si>
    <t>PT Clădire birouri şi depozite Muzeul de Ştiinţele Naturii, Horea nr. 24</t>
  </si>
  <si>
    <t>Clădire birouri şi depozite Muzeul de Ştiinţele Naturii, Horea nr. 24 - execuţie</t>
  </si>
  <si>
    <t>LUCRĂRI ÎN CONTINUARE</t>
  </si>
  <si>
    <t>A</t>
  </si>
  <si>
    <t>Împrejmuire cu gard la CTF judet si CRCDN</t>
  </si>
  <si>
    <t>Bransament electric la CIA Lunca Mureşului</t>
  </si>
  <si>
    <t>Amenajarea unei uscătorii acoperite - CIA Căpuş</t>
  </si>
  <si>
    <t>Acoperirea terasei - CRCDN str. Strâmbă nr. 30</t>
  </si>
  <si>
    <t>Montare cabană SEC</t>
  </si>
  <si>
    <t>Amenajarea garajului pentru spălătorie - CRCDN Ceuaşu de Cîmpie nr. 215</t>
  </si>
  <si>
    <t>Calculatoare cu accesorii - 10 buc - sediu central</t>
  </si>
  <si>
    <t>Maşină de spălat industrială - 50 kg - CIA Glodeni</t>
  </si>
  <si>
    <t>Aspiratoare profesionale - 2 buc - CSCDN Sighişoara</t>
  </si>
  <si>
    <t>Centrală termică cu tiraj fortat - 3 buc - CTF Gării, Făgăraşului, Rodnei</t>
  </si>
  <si>
    <t>Aragaz profesional+hotă - CIA Căpuş</t>
  </si>
  <si>
    <t>Centrală telefonică</t>
  </si>
  <si>
    <t>Studiu de fezabilitate, proiect pentru clădire cu 50 paturi - CIA Glodeni</t>
  </si>
  <si>
    <t>Studiu de fezabilitate pt modernizare si extindere  clădire - CIA Reghin</t>
  </si>
  <si>
    <t>Dulap de fier cu închidere etanşă</t>
  </si>
  <si>
    <t>Lucrări de încălzire centrală la filiala nr. 1</t>
  </si>
  <si>
    <t>Amenajare clădire Teatrul pentru copii şi tineret ARIEL</t>
  </si>
  <si>
    <t>Extindere, amenajare sală de repetiţii str. Revoluţiei nr. 45</t>
  </si>
  <si>
    <t>Sistem de iluminat în deplasare</t>
  </si>
  <si>
    <t>Montare lift la Biblioteca Judeţeană</t>
  </si>
  <si>
    <t>Reabilitare încălzire centrală la Palatul Culturii, Tîrgu Mureş</t>
  </si>
  <si>
    <t>SF pentru lucrarea "Montare lift la Biblioteca Judeţeană"</t>
  </si>
  <si>
    <t>PT pentru lucrarea "Restaurare hol principal în Palatul Culturii"</t>
  </si>
  <si>
    <t>PT pentru lucrarea "Reparaţii la faţada Palatului Culturii din Tîrgu Mureş</t>
  </si>
  <si>
    <t>Studiu de mentenanţă - etapa II</t>
  </si>
  <si>
    <t>Ascensor transport persoane cu handicap locomotor la etaj</t>
  </si>
  <si>
    <t>Mansardare garaj</t>
  </si>
  <si>
    <t>Reactualizare PATJ</t>
  </si>
  <si>
    <t>Elaborare raport de mediu PATJ</t>
  </si>
  <si>
    <t>Program de protecţie a monumentelor istorice în judeţul Mureş</t>
  </si>
  <si>
    <t>GIS - amenajarea teritoriului şi urbanism</t>
  </si>
  <si>
    <t>Extindere şi modernizare reţea de calculatoare (switch, cablare, soft reţea, etc.)</t>
  </si>
  <si>
    <t>Microsoft System Center Essentials 2010 (management server + staţii)</t>
  </si>
  <si>
    <t>Echipamente calcul</t>
  </si>
  <si>
    <t>Incubator de afaceri</t>
  </si>
  <si>
    <t>GPU mobil</t>
  </si>
  <si>
    <t>Alimentator apă potabilă aeronave</t>
  </si>
  <si>
    <t>Electrocar de forţă</t>
  </si>
  <si>
    <t xml:space="preserve">Autobuz de platformă </t>
  </si>
  <si>
    <t>Sistem benzi cu cântar şi benzi colectoare bagaje cală pentru check - in</t>
  </si>
  <si>
    <t>Aparat de măsură şi control, Megohmetru</t>
  </si>
  <si>
    <t>Extindere sistem acces autovehicule</t>
  </si>
  <si>
    <t>Echipament de măsurare coeficient de frânare</t>
  </si>
  <si>
    <t>Sistem de alimentare de rezervă centrală telefonică şi internet</t>
  </si>
  <si>
    <t>PT platformă multimodală</t>
  </si>
  <si>
    <t>Diferite proiecte pentru : Centrul Sf. Maria Brancovenesti, Centrul Primula Brancovenesti, Balcoana\e la CTF Reghin, Incalzire centrala CRRN Reghin, Proiect gaz LP Capus,  Scara interioara SIRU, Mansardare CRCDN Treblt 3, CRCDN Ceuas, Mansardare CSCDN Sig</t>
  </si>
  <si>
    <t>Proiect tehnic extindere pistă la 2400 m/45 m</t>
  </si>
  <si>
    <t>Studiu de fezabilitate (SF) pentru reabilitare  clădire Şcoala de Arte Tîrgu Mureş</t>
  </si>
  <si>
    <t>SF+PT Complex "Parc"</t>
  </si>
  <si>
    <t>Avize pentru Complex "Parc"</t>
  </si>
  <si>
    <t>Execuţie lucrări la Complex "Parc"</t>
  </si>
  <si>
    <t>PT pentru lucrări de reparaţii la sediul administrativ</t>
  </si>
  <si>
    <t>SF+PT drum de acces la depozitul de deşeuri comuna Sânpaul</t>
  </si>
  <si>
    <t>PT refuncţionalizare fluxuri aerogară internă pentru zboruri NON Schengen</t>
  </si>
  <si>
    <t>a</t>
  </si>
  <si>
    <t>Achiziţii de imobile</t>
  </si>
  <si>
    <t>Extindere şi mansardare clădire CIA Lunca Mureşului -proiectare şi execuţie</t>
  </si>
  <si>
    <t>Reabilitare instalaţie încălzire şi apă caldă menajeră - CPRN Reghin - proiect şi realizare</t>
  </si>
  <si>
    <t>Reţea canalizare - CRRN Reghin</t>
  </si>
  <si>
    <t xml:space="preserve">Securizarea reţelei/ echipament </t>
  </si>
  <si>
    <t>Cheltuieli aferente studiilor de fezabilitate şi alte studii</t>
  </si>
  <si>
    <t xml:space="preserve">Achiziţie teren pentru drum acces la depozit ecologic zonal </t>
  </si>
  <si>
    <t>Echipamente de calcul</t>
  </si>
  <si>
    <t xml:space="preserve">Achiziţii de teren pentru RA AEROPORT TRANSILVANIA Tg. Mureş (extindere pistă) </t>
  </si>
  <si>
    <t xml:space="preserve">SF,PT,CS şi DDE Reabilitarea sistemului rutier pe DJ 136  Sg de Padure - Bezid si DJ 136A Bezidul Nou - lim jud Harghita </t>
  </si>
  <si>
    <t>Unităţi de contorizare  magistrală de alimentare cu apă pe raza comunei Gorneşti</t>
  </si>
  <si>
    <t>Unităţi de contorizare  magistrală de alimentare cu apă pe raza comunei Cucerdea</t>
  </si>
  <si>
    <t>SF CRRN Primula Brâncoveneşti</t>
  </si>
  <si>
    <t>Mobilier pentru Corp D - CIA Lunca Muresului</t>
  </si>
  <si>
    <t>SF Extindere şi dotare CRRN Brîncoveneşti</t>
  </si>
  <si>
    <t>SF CIA Lunca Mureşului</t>
  </si>
  <si>
    <t xml:space="preserve">Sistem TVCI exterior, zona tehnică </t>
  </si>
  <si>
    <t>Centru de perfecţionare pentru personalul din administraţia publică - taxă ISC</t>
  </si>
  <si>
    <t>Avize sistem integrat de management al deşeurilor în judeţul Mureş</t>
  </si>
  <si>
    <t>Documentaţii topo-cadastrale pentru întăbularea, dezmembrarea, unificarea şi schimbarea categoriei de folosinţă a unor parcele de teren aferente depozitului zonal Sînpaul</t>
  </si>
  <si>
    <t xml:space="preserve">Total </t>
  </si>
  <si>
    <t>cap.51</t>
  </si>
  <si>
    <t>cap.67</t>
  </si>
  <si>
    <t>cap.70</t>
  </si>
  <si>
    <t>cap.74</t>
  </si>
  <si>
    <t>cap. 84</t>
  </si>
  <si>
    <t>cap.54</t>
  </si>
  <si>
    <t>cap.65</t>
  </si>
  <si>
    <t>CENTRUL ŞCOLAR PENTRU EDUCAŢIE INCLUZIVĂ NR.3 REGHIN 
total din care:</t>
  </si>
  <si>
    <t>cap.68</t>
  </si>
  <si>
    <t>cap.84</t>
  </si>
  <si>
    <t>TOTAL OBIECTIVE DE INVESTIŢII 2010 din care:</t>
  </si>
  <si>
    <t>TOTAL CHELTUIELI DE INVESTIŢII AFERENTE PROGRAMELOR/PROIECTELOR</t>
  </si>
  <si>
    <t>TOTAL CHELTUIELI DE INVESTIŢII 2010</t>
  </si>
  <si>
    <t>I+II</t>
  </si>
  <si>
    <t>Bugetul fondurilor externe nerambursabile</t>
  </si>
  <si>
    <t>OBIECTIVE DE INVESTIŢII</t>
  </si>
  <si>
    <t>INVESTIŢII AFERENTE PROGRAMELOR/PROIECTELOR</t>
  </si>
  <si>
    <t>Modernizarea şi dotarea Ambulatoriului Spitalului Clinic Judeţean Mureş</t>
  </si>
  <si>
    <t>Reabilitarea, modernizarea şi echiparea ambulatoriului Spitalului  Clinic Judeţean de Urgenţă MUREŞ</t>
  </si>
  <si>
    <t>Parc auto pentru sporturi cu motor</t>
  </si>
  <si>
    <t>Reabilitarea Muzeului de Ştiinţele Naturii</t>
  </si>
  <si>
    <t>Reabilitarea casei Makarias</t>
  </si>
  <si>
    <t>Extinderea şi dotarea Centrului de Recuperare şi Reabilitare Neuropsihiatrică Brîncoveneşti</t>
  </si>
  <si>
    <t>Restructurarea Centrului de Recuperare şi Reabilitare Neuropsihiatrică Brâncoveneşti prin crearea noului Centru de Recuperare şi Reabilitare Neuropsihiatrică „Primula” Brâncoveneşti</t>
  </si>
  <si>
    <t>Restructurarea Centrului de Recuperare şi Reabilitare Neuropsihiatrică Brâncoveneşti prin crearea noului Centru de Recuperare şi Reabilitare Neuropsihiatrică „Sf Maria” Brâncoveneşti</t>
  </si>
  <si>
    <t>Sistem de management integrat al deşeurilor în judeţul Mureş - Depozit Ecologic Zonal în judeţul Mureş</t>
  </si>
  <si>
    <t>Managementul capacităţii instituţionale de luare a deciziilor, urmare a monitorizării managementului traficului în judeţul Mureş</t>
  </si>
  <si>
    <t>Identificarea şi determinarea riscurilor naturale. Hărţi de risc la nivelul teritoriului judeţean Mureş</t>
  </si>
  <si>
    <t>Reabilitarea şi modernizarea drumului judeţean DJ 142C</t>
  </si>
  <si>
    <t>Reabilitarea, modernizarea drumului judeţean DJ 135 Mărgherani Sărăţeni</t>
  </si>
  <si>
    <t>Reabilitare şi modernizare DJ 107 şi DJ 107D</t>
  </si>
  <si>
    <t>Reabilitare, modernizare şi dotare clădire pentru înfiinţare Centru de Recuperare şi Reabilitare Neuropsihiatrică Luduş</t>
  </si>
  <si>
    <t>cap.66</t>
  </si>
  <si>
    <t>cap. 67</t>
  </si>
  <si>
    <t>cap.80</t>
  </si>
  <si>
    <t>Nr. crt./ Cap. bug.</t>
  </si>
  <si>
    <t>Propus 2010</t>
  </si>
  <si>
    <t>Lucrări de restaurare clădirea Bibliotecii Teleki - secţia de artă şi galeria Ion Vlasiu</t>
  </si>
  <si>
    <t xml:space="preserve">Dispozitiv de îmbinat pneumatic </t>
  </si>
  <si>
    <t>Refacere gard - CRCDN Ceuaşu de Cîmpie nr. 43</t>
  </si>
  <si>
    <t>Refacere gard din jurul casei - CRCDN Ceuaşu de Cîmpie nr. 185</t>
  </si>
  <si>
    <t>Aparat de copiat/ multiplicat</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</si>
</sst>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s>
  <fonts count="39">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48"/>
      <name val="Arial"/>
      <family val="2"/>
    </font>
    <font>
      <sz val="10"/>
      <color indexed="10"/>
      <name val="Arial"/>
      <family val="2"/>
    </font>
    <font>
      <b/>
      <sz val="10"/>
      <color indexed="12"/>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4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style="medium"/>
      <top style="medium"/>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7" fillId="3" borderId="0" applyNumberFormat="0" applyBorder="0" applyAlignment="0" applyProtection="0"/>
    <xf numFmtId="0" fontId="13" fillId="4" borderId="0" applyNumberFormat="0" applyBorder="0" applyAlignment="0" applyProtection="0"/>
    <xf numFmtId="0" fontId="18" fillId="20" borderId="1" applyNumberFormat="0" applyAlignment="0" applyProtection="0"/>
    <xf numFmtId="0" fontId="28" fillId="20" borderId="1" applyNumberFormat="0" applyAlignment="0" applyProtection="0"/>
    <xf numFmtId="0" fontId="19" fillId="0" borderId="2" applyNumberFormat="0" applyFill="0" applyAlignment="0" applyProtection="0"/>
    <xf numFmtId="0" fontId="29" fillId="21" borderId="3" applyNumberFormat="0" applyAlignment="0" applyProtection="0"/>
    <xf numFmtId="0" fontId="14" fillId="3" borderId="0" applyNumberFormat="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20" borderId="7" applyNumberFormat="0" applyAlignment="0" applyProtection="0"/>
    <xf numFmtId="0" fontId="35" fillId="7" borderId="1" applyNumberFormat="0" applyAlignment="0" applyProtection="0"/>
    <xf numFmtId="0" fontId="16" fillId="7" borderId="1" applyNumberFormat="0" applyAlignment="0" applyProtection="0"/>
    <xf numFmtId="0" fontId="36" fillId="0" borderId="2" applyNumberFormat="0" applyFill="0" applyAlignment="0" applyProtection="0"/>
    <xf numFmtId="0" fontId="37" fillId="22" borderId="0" applyNumberFormat="0" applyBorder="0" applyAlignment="0" applyProtection="0"/>
    <xf numFmtId="0" fontId="15" fillId="22" borderId="0" applyNumberFormat="0" applyBorder="0" applyAlignment="0" applyProtection="0"/>
    <xf numFmtId="0" fontId="0" fillId="0" borderId="0">
      <alignment/>
      <protection/>
    </xf>
    <xf numFmtId="4" fontId="0" fillId="0" borderId="0">
      <alignment horizontal="right" vertical="center"/>
      <protection/>
    </xf>
    <xf numFmtId="0" fontId="0" fillId="23" borderId="8" applyNumberFormat="0" applyFont="0" applyAlignment="0" applyProtection="0"/>
    <xf numFmtId="0" fontId="0" fillId="23" borderId="8" applyNumberFormat="0" applyFont="0" applyAlignment="0" applyProtection="0"/>
    <xf numFmtId="0" fontId="38" fillId="20" borderId="7"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3" fillId="0" borderId="9" applyNumberFormat="0" applyFill="0" applyAlignment="0" applyProtection="0"/>
    <xf numFmtId="0" fontId="20" fillId="2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cellStyleXfs>
  <cellXfs count="97">
    <xf numFmtId="0" fontId="0" fillId="0" borderId="0" xfId="0" applyAlignment="1">
      <alignment/>
    </xf>
    <xf numFmtId="0" fontId="0"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Fill="1" applyAlignment="1">
      <alignment horizontal="center" vertical="center"/>
    </xf>
    <xf numFmtId="0" fontId="4" fillId="11" borderId="11" xfId="0" applyFont="1" applyFill="1" applyBorder="1" applyAlignment="1">
      <alignment horizontal="left" vertical="center" wrapText="1"/>
    </xf>
    <xf numFmtId="3" fontId="5" fillId="11" borderId="11" xfId="0" applyNumberFormat="1" applyFont="1" applyFill="1" applyBorder="1" applyAlignment="1">
      <alignment vertical="center" wrapText="1"/>
    </xf>
    <xf numFmtId="2" fontId="4" fillId="24" borderId="11" xfId="0" applyNumberFormat="1" applyFont="1" applyFill="1" applyBorder="1" applyAlignment="1">
      <alignment horizontal="left" vertical="center" wrapText="1"/>
    </xf>
    <xf numFmtId="3" fontId="4" fillId="24" borderId="11" xfId="0" applyNumberFormat="1" applyFont="1" applyFill="1" applyBorder="1" applyAlignment="1">
      <alignment vertical="center" wrapText="1"/>
    </xf>
    <xf numFmtId="0" fontId="6" fillId="0" borderId="0" xfId="0" applyFont="1" applyFill="1" applyAlignment="1">
      <alignment horizontal="center" vertical="center"/>
    </xf>
    <xf numFmtId="0" fontId="0" fillId="0" borderId="11"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0" xfId="0" applyFont="1" applyFill="1" applyAlignment="1">
      <alignment horizontal="center" vertical="center"/>
    </xf>
    <xf numFmtId="3" fontId="4" fillId="0" borderId="11" xfId="0" applyNumberFormat="1" applyFont="1" applyFill="1" applyBorder="1" applyAlignment="1">
      <alignment horizontal="right" vertical="center" wrapText="1"/>
    </xf>
    <xf numFmtId="0" fontId="0" fillId="0" borderId="11" xfId="0" applyFont="1" applyFill="1" applyBorder="1" applyAlignment="1">
      <alignment vertical="center"/>
    </xf>
    <xf numFmtId="49" fontId="7" fillId="4" borderId="11" xfId="60" applyNumberFormat="1" applyFont="1" applyFill="1" applyBorder="1" applyAlignment="1">
      <alignment vertical="center" wrapText="1"/>
      <protection/>
    </xf>
    <xf numFmtId="3" fontId="7" fillId="4" borderId="11" xfId="0" applyNumberFormat="1" applyFont="1" applyFill="1" applyBorder="1" applyAlignment="1">
      <alignment horizontal="right" vertical="center" wrapText="1"/>
    </xf>
    <xf numFmtId="3" fontId="7" fillId="4" borderId="11" xfId="0" applyNumberFormat="1" applyFont="1" applyFill="1" applyBorder="1" applyAlignment="1">
      <alignment vertical="center" wrapText="1"/>
    </xf>
    <xf numFmtId="49" fontId="7" fillId="25" borderId="11" xfId="60" applyNumberFormat="1" applyFont="1" applyFill="1" applyBorder="1" applyAlignment="1">
      <alignment vertical="center" wrapText="1"/>
      <protection/>
    </xf>
    <xf numFmtId="3" fontId="7" fillId="25" borderId="11" xfId="0" applyNumberFormat="1" applyFont="1" applyFill="1" applyBorder="1" applyAlignment="1">
      <alignment vertical="center" wrapText="1"/>
    </xf>
    <xf numFmtId="0" fontId="8" fillId="22" borderId="11" xfId="0" applyFont="1" applyFill="1" applyBorder="1" applyAlignment="1">
      <alignment vertical="center" wrapText="1"/>
    </xf>
    <xf numFmtId="3" fontId="8" fillId="22" borderId="11" xfId="0" applyNumberFormat="1" applyFont="1" applyFill="1" applyBorder="1" applyAlignment="1">
      <alignment horizontal="right" vertical="center" wrapText="1"/>
    </xf>
    <xf numFmtId="3" fontId="8" fillId="22" borderId="11" xfId="0" applyNumberFormat="1" applyFont="1" applyFill="1" applyBorder="1" applyAlignment="1">
      <alignment vertical="center" wrapText="1"/>
    </xf>
    <xf numFmtId="0" fontId="4" fillId="0" borderId="11" xfId="0" applyFont="1" applyFill="1" applyBorder="1" applyAlignment="1">
      <alignment vertical="center" wrapText="1"/>
    </xf>
    <xf numFmtId="3" fontId="4" fillId="0" borderId="11" xfId="0" applyNumberFormat="1" applyFont="1" applyFill="1" applyBorder="1" applyAlignment="1">
      <alignment vertical="center" wrapText="1"/>
    </xf>
    <xf numFmtId="0" fontId="8"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3" fontId="0" fillId="0" borderId="0" xfId="0" applyNumberFormat="1" applyFont="1" applyFill="1" applyAlignment="1">
      <alignment vertical="center" wrapText="1"/>
    </xf>
    <xf numFmtId="3" fontId="0" fillId="0" borderId="0" xfId="0" applyNumberFormat="1" applyFont="1" applyFill="1" applyAlignment="1">
      <alignment horizontal="center" vertical="center"/>
    </xf>
    <xf numFmtId="0" fontId="4" fillId="0" borderId="0" xfId="0" applyFont="1" applyFill="1" applyBorder="1" applyAlignment="1">
      <alignment horizontal="right" vertical="center" wrapText="1"/>
    </xf>
    <xf numFmtId="3" fontId="26" fillId="0" borderId="0" xfId="0" applyNumberFormat="1" applyFont="1" applyFill="1" applyAlignment="1">
      <alignment horizontal="center" vertical="center"/>
    </xf>
    <xf numFmtId="3" fontId="26" fillId="0" borderId="0" xfId="0" applyNumberFormat="1"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185"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right" vertical="center" wrapText="1"/>
    </xf>
    <xf numFmtId="3" fontId="0" fillId="0" borderId="11" xfId="61" applyNumberFormat="1" applyFont="1" applyBorder="1" applyAlignment="1">
      <alignment horizontal="right" vertical="center" wrapText="1"/>
      <protection/>
    </xf>
    <xf numFmtId="3" fontId="0" fillId="0" borderId="11" xfId="0" applyNumberFormat="1" applyFont="1" applyFill="1" applyBorder="1" applyAlignment="1">
      <alignment horizontal="right" vertical="center"/>
    </xf>
    <xf numFmtId="185" fontId="4" fillId="0" borderId="11" xfId="0" applyNumberFormat="1" applyFont="1" applyFill="1" applyBorder="1" applyAlignment="1">
      <alignment horizontal="left" vertical="center" wrapText="1"/>
    </xf>
    <xf numFmtId="3" fontId="4" fillId="0" borderId="0" xfId="0" applyNumberFormat="1" applyFont="1" applyFill="1" applyAlignment="1">
      <alignment horizontal="center" vertical="center"/>
    </xf>
    <xf numFmtId="0" fontId="0" fillId="0" borderId="11" xfId="0" applyFont="1" applyFill="1" applyBorder="1" applyAlignment="1">
      <alignmen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4" fillId="0" borderId="11" xfId="0" applyFont="1" applyFill="1" applyBorder="1" applyAlignment="1">
      <alignment vertical="center"/>
    </xf>
    <xf numFmtId="3" fontId="4" fillId="0" borderId="11" xfId="0" applyNumberFormat="1" applyFont="1" applyFill="1" applyBorder="1" applyAlignment="1">
      <alignment horizontal="right" vertical="center"/>
    </xf>
    <xf numFmtId="49" fontId="0" fillId="0" borderId="11" xfId="60" applyNumberFormat="1" applyFont="1" applyFill="1" applyBorder="1" applyAlignment="1">
      <alignment vertical="center" wrapText="1"/>
      <protection/>
    </xf>
    <xf numFmtId="3" fontId="0" fillId="0" borderId="11" xfId="60" applyNumberFormat="1" applyFont="1" applyFill="1" applyBorder="1" applyAlignment="1">
      <alignment horizontal="right" vertical="center" wrapText="1"/>
      <protection/>
    </xf>
    <xf numFmtId="3" fontId="4" fillId="0" borderId="11" xfId="60" applyNumberFormat="1" applyFont="1" applyFill="1" applyBorder="1" applyAlignment="1">
      <alignment horizontal="right" vertical="center" wrapText="1"/>
      <protection/>
    </xf>
    <xf numFmtId="0" fontId="0" fillId="0" borderId="11" xfId="0" applyFont="1" applyFill="1" applyBorder="1" applyAlignment="1">
      <alignment vertical="center" wrapText="1"/>
    </xf>
    <xf numFmtId="3" fontId="0" fillId="0" borderId="11" xfId="0" applyNumberFormat="1" applyFont="1" applyFill="1" applyBorder="1" applyAlignment="1">
      <alignment horizontal="right" vertical="center" wrapText="1"/>
    </xf>
    <xf numFmtId="3" fontId="0" fillId="0" borderId="11" xfId="0" applyNumberFormat="1" applyFont="1" applyFill="1" applyBorder="1" applyAlignment="1">
      <alignment vertical="center" wrapText="1"/>
    </xf>
    <xf numFmtId="3" fontId="0" fillId="0" borderId="11" xfId="0" applyNumberFormat="1" applyFont="1" applyFill="1" applyBorder="1" applyAlignment="1">
      <alignment horizontal="center" vertical="center"/>
    </xf>
    <xf numFmtId="0" fontId="0" fillId="0" borderId="0" xfId="0" applyFont="1" applyFill="1" applyAlignment="1">
      <alignment horizontal="center" vertical="center"/>
    </xf>
    <xf numFmtId="3" fontId="0" fillId="0" borderId="0" xfId="0" applyNumberFormat="1" applyFont="1" applyFill="1" applyAlignment="1">
      <alignment horizontal="center" vertical="center"/>
    </xf>
    <xf numFmtId="3" fontId="0" fillId="0" borderId="11" xfId="0" applyNumberFormat="1"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horizontal="center" vertical="center"/>
    </xf>
    <xf numFmtId="2" fontId="0" fillId="24" borderId="11" xfId="0" applyNumberFormat="1" applyFont="1" applyFill="1" applyBorder="1" applyAlignment="1">
      <alignment horizontal="left" vertical="center" wrapText="1"/>
    </xf>
    <xf numFmtId="3" fontId="0" fillId="24" borderId="11" xfId="0" applyNumberFormat="1" applyFont="1" applyFill="1" applyBorder="1" applyAlignment="1">
      <alignment vertical="center" wrapText="1"/>
    </xf>
    <xf numFmtId="3" fontId="4" fillId="0" borderId="12" xfId="0" applyNumberFormat="1" applyFont="1" applyFill="1" applyBorder="1" applyAlignment="1">
      <alignment horizontal="right" vertical="center" wrapText="1"/>
    </xf>
    <xf numFmtId="0" fontId="4" fillId="0" borderId="11" xfId="0" applyFont="1" applyBorder="1" applyAlignment="1">
      <alignment horizontal="right" vertical="center"/>
    </xf>
    <xf numFmtId="2" fontId="4" fillId="0" borderId="11" xfId="0" applyNumberFormat="1" applyFont="1" applyFill="1" applyBorder="1" applyAlignment="1">
      <alignment horizontal="left" vertical="center" wrapText="1"/>
    </xf>
    <xf numFmtId="2" fontId="0" fillId="0" borderId="11"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26" fillId="0" borderId="0" xfId="0" applyFont="1" applyFill="1" applyAlignment="1">
      <alignment horizontal="center" vertical="center"/>
    </xf>
    <xf numFmtId="0" fontId="4" fillId="8" borderId="13" xfId="0" applyFont="1" applyFill="1" applyBorder="1" applyAlignment="1">
      <alignment horizontal="left" vertical="center" wrapText="1"/>
    </xf>
    <xf numFmtId="3" fontId="4" fillId="8" borderId="14" xfId="0" applyNumberFormat="1" applyFont="1" applyFill="1" applyBorder="1" applyAlignment="1">
      <alignment horizontal="right" vertical="center" wrapText="1"/>
    </xf>
    <xf numFmtId="3" fontId="4" fillId="8" borderId="15" xfId="0" applyNumberFormat="1" applyFont="1" applyFill="1" applyBorder="1" applyAlignment="1">
      <alignment horizontal="right" vertical="center" wrapText="1"/>
    </xf>
    <xf numFmtId="49" fontId="4" fillId="0" borderId="11" xfId="60" applyNumberFormat="1" applyFont="1" applyFill="1" applyBorder="1" applyAlignment="1">
      <alignment vertical="center" wrapText="1"/>
      <protection/>
    </xf>
    <xf numFmtId="0" fontId="5" fillId="0" borderId="12" xfId="0" applyFont="1" applyFill="1" applyBorder="1" applyAlignment="1">
      <alignment horizontal="right" vertical="center"/>
    </xf>
    <xf numFmtId="0" fontId="4" fillId="8" borderId="11" xfId="0" applyFont="1" applyFill="1" applyBorder="1" applyAlignment="1">
      <alignment horizontal="right" vertical="center"/>
    </xf>
    <xf numFmtId="0" fontId="4" fillId="11" borderId="11" xfId="0" applyFont="1" applyFill="1" applyBorder="1" applyAlignment="1">
      <alignment horizontal="right" vertical="center"/>
    </xf>
    <xf numFmtId="49" fontId="7" fillId="4" borderId="11" xfId="60" applyNumberFormat="1" applyFont="1" applyFill="1" applyBorder="1" applyAlignment="1">
      <alignment horizontal="right" vertical="center" wrapText="1"/>
      <protection/>
    </xf>
    <xf numFmtId="49" fontId="7" fillId="25" borderId="11" xfId="60" applyNumberFormat="1" applyFont="1" applyFill="1" applyBorder="1" applyAlignment="1">
      <alignment horizontal="right" vertical="center" wrapText="1"/>
      <protection/>
    </xf>
    <xf numFmtId="0" fontId="8" fillId="22"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Font="1" applyBorder="1" applyAlignment="1">
      <alignment horizontal="right" vertical="center"/>
    </xf>
    <xf numFmtId="0" fontId="0" fillId="0" borderId="11" xfId="0"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left" vertical="center" wrapText="1"/>
    </xf>
    <xf numFmtId="3" fontId="5" fillId="0" borderId="11" xfId="0"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3" fontId="4" fillId="0" borderId="24" xfId="0" applyNumberFormat="1" applyFont="1" applyFill="1" applyBorder="1" applyAlignment="1">
      <alignment horizontal="center" vertical="center" wrapText="1"/>
    </xf>
    <xf numFmtId="0" fontId="0" fillId="0" borderId="24" xfId="0" applyBorder="1" applyAlignment="1">
      <alignment vertical="center" wrapText="1"/>
    </xf>
    <xf numFmtId="0" fontId="4" fillId="0" borderId="24" xfId="0" applyFont="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Eronat" xfId="45"/>
    <cellStyle name="Explanatory Text" xfId="46"/>
    <cellStyle name="Good" xfId="47"/>
    <cellStyle name="Heading 1" xfId="48"/>
    <cellStyle name="Heading 2" xfId="49"/>
    <cellStyle name="Heading 3" xfId="50"/>
    <cellStyle name="Heading 4" xfId="51"/>
    <cellStyle name="Hyperlink" xfId="52"/>
    <cellStyle name="Followed Hyperlink" xfId="53"/>
    <cellStyle name="Ieșire" xfId="54"/>
    <cellStyle name="Input" xfId="55"/>
    <cellStyle name="Intrare" xfId="56"/>
    <cellStyle name="Linked Cell" xfId="57"/>
    <cellStyle name="Neutral" xfId="58"/>
    <cellStyle name="Neutru" xfId="59"/>
    <cellStyle name="Normal_Foaie1" xfId="60"/>
    <cellStyle name="Normal_Sheet1" xfId="61"/>
    <cellStyle name="Notă" xfId="62"/>
    <cellStyle name="Note" xfId="63"/>
    <cellStyle name="Output" xfId="64"/>
    <cellStyle name="Percent" xfId="65"/>
    <cellStyle name="Currency" xfId="66"/>
    <cellStyle name="Currency [0]" xfId="67"/>
    <cellStyle name="Text avertisment" xfId="68"/>
    <cellStyle name="Text explicativ" xfId="69"/>
    <cellStyle name="Title" xfId="70"/>
    <cellStyle name="Titlu" xfId="71"/>
    <cellStyle name="Titlu 1" xfId="72"/>
    <cellStyle name="Titlu 2" xfId="73"/>
    <cellStyle name="Titlu 3" xfId="74"/>
    <cellStyle name="Titlu 4" xfId="75"/>
    <cellStyle name="Total" xfId="76"/>
    <cellStyle name="Verificare celulă" xfId="77"/>
    <cellStyle name="Comma" xfId="78"/>
    <cellStyle name="Comma [0]"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9"/>
  <sheetViews>
    <sheetView tabSelected="1" workbookViewId="0" topLeftCell="A1">
      <pane xSplit="2" ySplit="5" topLeftCell="C180" activePane="bottomRight" state="frozen"/>
      <selection pane="topLeft" activeCell="A1" sqref="A1"/>
      <selection pane="topRight" activeCell="C1" sqref="C1"/>
      <selection pane="bottomLeft" activeCell="A6" sqref="A6"/>
      <selection pane="bottomRight" activeCell="H183" sqref="H183"/>
    </sheetView>
  </sheetViews>
  <sheetFormatPr defaultColWidth="9.140625" defaultRowHeight="12.75"/>
  <cols>
    <col min="1" max="1" width="7.00390625" style="28" customWidth="1"/>
    <col min="2" max="2" width="51.140625" style="27" customWidth="1"/>
    <col min="3" max="3" width="10.8515625" style="27" customWidth="1"/>
    <col min="4" max="4" width="10.7109375" style="29" customWidth="1"/>
    <col min="5" max="5" width="11.7109375" style="5" customWidth="1"/>
    <col min="6" max="6" width="11.140625" style="5" customWidth="1"/>
    <col min="7" max="7" width="10.140625" style="5" bestFit="1" customWidth="1"/>
    <col min="8" max="8" width="11.28125" style="5" customWidth="1"/>
    <col min="9" max="9" width="10.140625" style="5" bestFit="1" customWidth="1"/>
    <col min="10" max="16384" width="9.140625" style="5" customWidth="1"/>
  </cols>
  <sheetData>
    <row r="1" ht="13.5" thickBot="1">
      <c r="F1" s="31" t="s">
        <v>18</v>
      </c>
    </row>
    <row r="2" spans="1:6" s="1" customFormat="1" ht="12.75" customHeight="1" thickBot="1">
      <c r="A2" s="85" t="s">
        <v>175</v>
      </c>
      <c r="B2" s="85" t="s">
        <v>0</v>
      </c>
      <c r="C2" s="88" t="s">
        <v>176</v>
      </c>
      <c r="D2" s="91" t="s">
        <v>1</v>
      </c>
      <c r="E2" s="92"/>
      <c r="F2" s="93"/>
    </row>
    <row r="3" spans="1:6" s="1" customFormat="1" ht="12.75" customHeight="1" thickBot="1">
      <c r="A3" s="86"/>
      <c r="B3" s="86"/>
      <c r="C3" s="89"/>
      <c r="D3" s="94" t="s">
        <v>16</v>
      </c>
      <c r="E3" s="96" t="s">
        <v>17</v>
      </c>
      <c r="F3" s="96" t="s">
        <v>154</v>
      </c>
    </row>
    <row r="4" spans="1:6" s="1" customFormat="1" ht="72" customHeight="1" thickBot="1">
      <c r="A4" s="87"/>
      <c r="B4" s="87"/>
      <c r="C4" s="90"/>
      <c r="D4" s="95"/>
      <c r="E4" s="95"/>
      <c r="F4" s="95"/>
    </row>
    <row r="5" spans="1:6" s="1" customFormat="1" ht="15.75" customHeight="1" thickBot="1">
      <c r="A5" s="2">
        <v>0</v>
      </c>
      <c r="B5" s="2">
        <v>1</v>
      </c>
      <c r="C5" s="2">
        <v>2</v>
      </c>
      <c r="D5" s="3">
        <v>3</v>
      </c>
      <c r="E5" s="4">
        <v>4</v>
      </c>
      <c r="F5" s="4">
        <v>5</v>
      </c>
    </row>
    <row r="6" spans="1:10" s="68" customFormat="1" ht="13.5" thickTop="1">
      <c r="A6" s="73" t="s">
        <v>153</v>
      </c>
      <c r="B6" s="66" t="s">
        <v>152</v>
      </c>
      <c r="C6" s="67">
        <f>C7+C208</f>
        <v>82709000</v>
      </c>
      <c r="D6" s="67">
        <f>D7+D208</f>
        <v>30587000</v>
      </c>
      <c r="E6" s="67">
        <f>E7+E208</f>
        <v>48276000</v>
      </c>
      <c r="F6" s="67">
        <f>F7+F208</f>
        <v>3846000</v>
      </c>
      <c r="G6" s="32"/>
      <c r="H6" s="32"/>
      <c r="I6" s="32"/>
      <c r="J6" s="32"/>
    </row>
    <row r="7" spans="1:10" s="68" customFormat="1" ht="12.75">
      <c r="A7" s="73" t="s">
        <v>21</v>
      </c>
      <c r="B7" s="66" t="s">
        <v>150</v>
      </c>
      <c r="C7" s="67">
        <f>SUM(C8:C10)</f>
        <v>35700000</v>
      </c>
      <c r="D7" s="67">
        <f>SUM(D8:D10)</f>
        <v>0</v>
      </c>
      <c r="E7" s="67">
        <f>SUM(E8:E10)</f>
        <v>35700000</v>
      </c>
      <c r="F7" s="67">
        <f>SUM(F8:F10)</f>
        <v>0</v>
      </c>
      <c r="G7" s="32"/>
      <c r="H7" s="32"/>
      <c r="J7" s="32"/>
    </row>
    <row r="8" spans="1:10" s="13" customFormat="1" ht="12.75">
      <c r="A8" s="12" t="s">
        <v>63</v>
      </c>
      <c r="B8" s="24" t="s">
        <v>62</v>
      </c>
      <c r="C8" s="62">
        <f>C16+C93+C158</f>
        <v>6391000</v>
      </c>
      <c r="D8" s="62">
        <f>D16+D93+D158</f>
        <v>0</v>
      </c>
      <c r="E8" s="62">
        <f>E16+E93+E158</f>
        <v>6391000</v>
      </c>
      <c r="F8" s="62">
        <f>F16+F93+F158</f>
        <v>0</v>
      </c>
      <c r="G8" s="41"/>
      <c r="H8" s="41"/>
      <c r="J8" s="41"/>
    </row>
    <row r="9" spans="1:10" s="13" customFormat="1" ht="12.75">
      <c r="A9" s="12" t="s">
        <v>27</v>
      </c>
      <c r="B9" s="40" t="s">
        <v>26</v>
      </c>
      <c r="C9" s="62">
        <f>C17+C76+C85+C94+C161+C189</f>
        <v>3684000</v>
      </c>
      <c r="D9" s="62">
        <f>D17+D76+D85+D94+D161+D189</f>
        <v>0</v>
      </c>
      <c r="E9" s="62">
        <f>E17+E76+E85+E94+E161+E189</f>
        <v>3684000</v>
      </c>
      <c r="F9" s="62">
        <f>F17+F76+F85+F94+F161+F189</f>
        <v>0</v>
      </c>
      <c r="G9" s="41"/>
      <c r="H9" s="41"/>
      <c r="J9" s="41"/>
    </row>
    <row r="10" spans="1:10" s="13" customFormat="1" ht="12.75">
      <c r="A10" s="12" t="s">
        <v>24</v>
      </c>
      <c r="B10" s="40" t="s">
        <v>23</v>
      </c>
      <c r="C10" s="62">
        <f>SUM(C11:C13)</f>
        <v>25625000</v>
      </c>
      <c r="D10" s="62">
        <f>SUM(D11:D13)</f>
        <v>0</v>
      </c>
      <c r="E10" s="62">
        <f>SUM(E11:E13)</f>
        <v>25625000</v>
      </c>
      <c r="F10" s="62">
        <f>SUM(F11:F13)</f>
        <v>0</v>
      </c>
      <c r="G10" s="41"/>
      <c r="H10" s="41"/>
      <c r="J10" s="41"/>
    </row>
    <row r="11" spans="1:10" s="13" customFormat="1" ht="12.75">
      <c r="A11" s="12" t="s">
        <v>118</v>
      </c>
      <c r="B11" s="8" t="s">
        <v>119</v>
      </c>
      <c r="C11" s="62">
        <f>C19</f>
        <v>20310000</v>
      </c>
      <c r="D11" s="62">
        <f>D19</f>
        <v>0</v>
      </c>
      <c r="E11" s="62">
        <f>E19</f>
        <v>20310000</v>
      </c>
      <c r="F11" s="62">
        <f>F19</f>
        <v>0</v>
      </c>
      <c r="G11" s="41"/>
      <c r="H11" s="41"/>
      <c r="J11" s="41"/>
    </row>
    <row r="12" spans="1:10" s="13" customFormat="1" ht="12.75">
      <c r="A12" s="12" t="s">
        <v>29</v>
      </c>
      <c r="B12" s="40" t="s">
        <v>28</v>
      </c>
      <c r="C12" s="14">
        <f>C20+C66+C70+C81+C96+C172+C192</f>
        <v>2555000</v>
      </c>
      <c r="D12" s="14">
        <f>D20+D66+D70+D81+D96+D172+D192</f>
        <v>0</v>
      </c>
      <c r="E12" s="14">
        <f>E20+E66+E70+E81+E96+E172+E192</f>
        <v>2555000</v>
      </c>
      <c r="F12" s="14">
        <f>F20+F66+F70+F81+F96+F172+F192</f>
        <v>0</v>
      </c>
      <c r="G12" s="41"/>
      <c r="H12" s="41"/>
      <c r="J12" s="41"/>
    </row>
    <row r="13" spans="1:10" s="13" customFormat="1" ht="25.5">
      <c r="A13" s="12" t="s">
        <v>25</v>
      </c>
      <c r="B13" s="40" t="s">
        <v>124</v>
      </c>
      <c r="C13" s="14">
        <f>C21+C89+C97+C181+C203</f>
        <v>2760000</v>
      </c>
      <c r="D13" s="14">
        <f>D21+D89+D97+D181+D203</f>
        <v>0</v>
      </c>
      <c r="E13" s="14">
        <f>E21+E89+E97+E181+E203</f>
        <v>2760000</v>
      </c>
      <c r="F13" s="14">
        <f>F21+F89+F97+F181+F203</f>
        <v>0</v>
      </c>
      <c r="G13" s="41"/>
      <c r="H13" s="41"/>
      <c r="J13" s="41"/>
    </row>
    <row r="14" spans="1:10" ht="12.75">
      <c r="A14" s="74" t="s">
        <v>21</v>
      </c>
      <c r="B14" s="69" t="s">
        <v>155</v>
      </c>
      <c r="C14" s="70"/>
      <c r="D14" s="70"/>
      <c r="E14" s="70"/>
      <c r="F14" s="71"/>
      <c r="G14" s="30"/>
      <c r="H14" s="30"/>
      <c r="J14" s="30"/>
    </row>
    <row r="15" spans="1:10" ht="12.75">
      <c r="A15" s="75"/>
      <c r="B15" s="6" t="s">
        <v>2</v>
      </c>
      <c r="C15" s="7">
        <f>SUM(C16:C18)</f>
        <v>22966000</v>
      </c>
      <c r="D15" s="7">
        <f>SUM(D16:D18)</f>
        <v>0</v>
      </c>
      <c r="E15" s="7">
        <f>SUM(E16:E18)</f>
        <v>22966000</v>
      </c>
      <c r="F15" s="7">
        <f>SUM(F16:F18)</f>
        <v>0</v>
      </c>
      <c r="G15" s="30"/>
      <c r="H15" s="30"/>
      <c r="J15" s="30"/>
    </row>
    <row r="16" spans="1:10" s="10" customFormat="1" ht="12.75">
      <c r="A16" s="12" t="s">
        <v>63</v>
      </c>
      <c r="B16" s="24" t="s">
        <v>62</v>
      </c>
      <c r="C16" s="9">
        <f>C23</f>
        <v>22000</v>
      </c>
      <c r="D16" s="9">
        <f>D23</f>
        <v>0</v>
      </c>
      <c r="E16" s="9">
        <f>E23</f>
        <v>22000</v>
      </c>
      <c r="F16" s="9">
        <f>F23</f>
        <v>0</v>
      </c>
      <c r="G16" s="30"/>
      <c r="H16" s="30"/>
      <c r="J16" s="30"/>
    </row>
    <row r="17" spans="1:10" s="10" customFormat="1" ht="12.75">
      <c r="A17" s="12" t="s">
        <v>27</v>
      </c>
      <c r="B17" s="40" t="s">
        <v>26</v>
      </c>
      <c r="C17" s="9">
        <f>C26+C47</f>
        <v>1530000</v>
      </c>
      <c r="D17" s="9">
        <f>D26+D47</f>
        <v>0</v>
      </c>
      <c r="E17" s="9">
        <f>E26+E47</f>
        <v>1530000</v>
      </c>
      <c r="F17" s="9">
        <f>F26+F47</f>
        <v>0</v>
      </c>
      <c r="G17" s="30"/>
      <c r="H17" s="30"/>
      <c r="J17" s="30"/>
    </row>
    <row r="18" spans="1:10" s="10" customFormat="1" ht="12.75">
      <c r="A18" s="12" t="s">
        <v>24</v>
      </c>
      <c r="B18" s="40" t="s">
        <v>23</v>
      </c>
      <c r="C18" s="9">
        <f>SUM(C19:C21)</f>
        <v>21414000</v>
      </c>
      <c r="D18" s="9">
        <f>SUM(D19:D21)</f>
        <v>0</v>
      </c>
      <c r="E18" s="9">
        <f>SUM(E19:E21)</f>
        <v>21414000</v>
      </c>
      <c r="F18" s="9">
        <f>SUM(F19:F21)</f>
        <v>0</v>
      </c>
      <c r="G18" s="30"/>
      <c r="H18" s="30"/>
      <c r="J18" s="30"/>
    </row>
    <row r="19" spans="1:10" s="10" customFormat="1" ht="12.75">
      <c r="A19" s="12" t="s">
        <v>118</v>
      </c>
      <c r="B19" s="8" t="s">
        <v>119</v>
      </c>
      <c r="C19" s="9">
        <f>C60+C52</f>
        <v>20310000</v>
      </c>
      <c r="D19" s="9">
        <f>D60+D52</f>
        <v>0</v>
      </c>
      <c r="E19" s="9">
        <f>E60+E52</f>
        <v>20310000</v>
      </c>
      <c r="F19" s="9">
        <f>F60+F52</f>
        <v>0</v>
      </c>
      <c r="G19" s="30"/>
      <c r="H19" s="30"/>
      <c r="J19" s="30"/>
    </row>
    <row r="20" spans="1:10" s="10" customFormat="1" ht="12.75">
      <c r="A20" s="12" t="s">
        <v>29</v>
      </c>
      <c r="B20" s="40" t="s">
        <v>28</v>
      </c>
      <c r="C20" s="9">
        <f>C30</f>
        <v>349000</v>
      </c>
      <c r="D20" s="9">
        <f>D30</f>
        <v>0</v>
      </c>
      <c r="E20" s="9">
        <f>E30</f>
        <v>349000</v>
      </c>
      <c r="F20" s="9">
        <f>F30</f>
        <v>0</v>
      </c>
      <c r="G20" s="30"/>
      <c r="H20" s="30"/>
      <c r="J20" s="30"/>
    </row>
    <row r="21" spans="1:10" s="10" customFormat="1" ht="25.5">
      <c r="A21" s="12" t="s">
        <v>25</v>
      </c>
      <c r="B21" s="40" t="s">
        <v>124</v>
      </c>
      <c r="C21" s="9">
        <f>C35+C43+C54+C62</f>
        <v>755000</v>
      </c>
      <c r="D21" s="9">
        <f>D35+D43+D54+D62</f>
        <v>0</v>
      </c>
      <c r="E21" s="9">
        <f>E35+E43+E54+E62</f>
        <v>755000</v>
      </c>
      <c r="F21" s="9">
        <f>F35+F43+F54+F62</f>
        <v>0</v>
      </c>
      <c r="G21" s="30"/>
      <c r="H21" s="30"/>
      <c r="J21" s="30"/>
    </row>
    <row r="22" spans="1:10" s="13" customFormat="1" ht="12.75">
      <c r="A22" s="12" t="s">
        <v>140</v>
      </c>
      <c r="B22" s="8" t="s">
        <v>139</v>
      </c>
      <c r="C22" s="9">
        <f>C23+C26+C29</f>
        <v>2183000</v>
      </c>
      <c r="D22" s="9">
        <f>D23+D26+D29</f>
        <v>0</v>
      </c>
      <c r="E22" s="9">
        <f>E23+E26+E29</f>
        <v>2183000</v>
      </c>
      <c r="F22" s="9">
        <f>F23+F26+F29</f>
        <v>0</v>
      </c>
      <c r="G22" s="41"/>
      <c r="H22" s="41"/>
      <c r="J22" s="41"/>
    </row>
    <row r="23" spans="1:10" s="26" customFormat="1" ht="12.75">
      <c r="A23" s="12" t="s">
        <v>63</v>
      </c>
      <c r="B23" s="24" t="s">
        <v>62</v>
      </c>
      <c r="C23" s="9">
        <f>SUM(C24:C25)</f>
        <v>22000</v>
      </c>
      <c r="D23" s="9">
        <f>SUM(D24:D25)</f>
        <v>0</v>
      </c>
      <c r="E23" s="9">
        <f>SUM(E24:E25)</f>
        <v>22000</v>
      </c>
      <c r="F23" s="9">
        <f>SUM(F24:F25)</f>
        <v>0</v>
      </c>
      <c r="G23" s="41"/>
      <c r="H23" s="41"/>
      <c r="J23" s="41"/>
    </row>
    <row r="24" spans="1:10" ht="25.5">
      <c r="A24" s="11">
        <v>1</v>
      </c>
      <c r="B24" s="60" t="s">
        <v>95</v>
      </c>
      <c r="C24" s="61">
        <v>15000</v>
      </c>
      <c r="D24" s="61"/>
      <c r="E24" s="61">
        <v>15000</v>
      </c>
      <c r="F24" s="61"/>
      <c r="G24" s="30"/>
      <c r="H24" s="30"/>
      <c r="J24" s="30"/>
    </row>
    <row r="25" spans="1:10" ht="25.5">
      <c r="A25" s="11">
        <v>2</v>
      </c>
      <c r="B25" s="60" t="s">
        <v>136</v>
      </c>
      <c r="C25" s="61">
        <v>7000</v>
      </c>
      <c r="D25" s="61"/>
      <c r="E25" s="61">
        <v>7000</v>
      </c>
      <c r="F25" s="61"/>
      <c r="G25" s="30"/>
      <c r="H25" s="30"/>
      <c r="J25" s="30"/>
    </row>
    <row r="26" spans="1:10" s="10" customFormat="1" ht="12.75">
      <c r="A26" s="12" t="s">
        <v>27</v>
      </c>
      <c r="B26" s="40" t="s">
        <v>26</v>
      </c>
      <c r="C26" s="9">
        <f>SUM(C27:C28)</f>
        <v>1500000</v>
      </c>
      <c r="D26" s="9">
        <f>SUM(D27:D28)</f>
        <v>0</v>
      </c>
      <c r="E26" s="9">
        <f>SUM(E27:E28)</f>
        <v>1500000</v>
      </c>
      <c r="F26" s="9">
        <f>SUM(F27:F28)</f>
        <v>0</v>
      </c>
      <c r="G26" s="30"/>
      <c r="H26" s="30"/>
      <c r="J26" s="30"/>
    </row>
    <row r="27" spans="1:10" s="10" customFormat="1" ht="25.5">
      <c r="A27" s="11">
        <v>3</v>
      </c>
      <c r="B27" s="60" t="s">
        <v>93</v>
      </c>
      <c r="C27" s="61">
        <v>100000</v>
      </c>
      <c r="D27" s="61"/>
      <c r="E27" s="61">
        <v>100000</v>
      </c>
      <c r="F27" s="61"/>
      <c r="G27" s="30"/>
      <c r="H27" s="30"/>
      <c r="J27" s="30"/>
    </row>
    <row r="28" spans="1:10" s="10" customFormat="1" ht="12.75">
      <c r="A28" s="11">
        <v>4</v>
      </c>
      <c r="B28" s="60" t="s">
        <v>114</v>
      </c>
      <c r="C28" s="61">
        <v>1400000</v>
      </c>
      <c r="D28" s="61"/>
      <c r="E28" s="61">
        <v>1400000</v>
      </c>
      <c r="F28" s="61"/>
      <c r="G28" s="30"/>
      <c r="H28" s="30"/>
      <c r="J28" s="30"/>
    </row>
    <row r="29" spans="1:10" ht="12.75">
      <c r="A29" s="12" t="s">
        <v>24</v>
      </c>
      <c r="B29" s="40" t="s">
        <v>23</v>
      </c>
      <c r="C29" s="9">
        <f>C30+C35</f>
        <v>661000</v>
      </c>
      <c r="D29" s="9">
        <f>D30+D35</f>
        <v>0</v>
      </c>
      <c r="E29" s="9">
        <f>E30+E35</f>
        <v>661000</v>
      </c>
      <c r="F29" s="9">
        <f>F30+F35</f>
        <v>0</v>
      </c>
      <c r="G29" s="30"/>
      <c r="H29" s="30"/>
      <c r="J29" s="30"/>
    </row>
    <row r="30" spans="1:10" s="13" customFormat="1" ht="12.75">
      <c r="A30" s="12" t="s">
        <v>29</v>
      </c>
      <c r="B30" s="40" t="s">
        <v>28</v>
      </c>
      <c r="C30" s="9">
        <f>SUM(C31:C34)</f>
        <v>349000</v>
      </c>
      <c r="D30" s="9">
        <f>SUM(D31:D34)</f>
        <v>0</v>
      </c>
      <c r="E30" s="9">
        <f>SUM(E31:E34)</f>
        <v>349000</v>
      </c>
      <c r="F30" s="9">
        <f>SUM(F31:F34)</f>
        <v>0</v>
      </c>
      <c r="G30" s="41"/>
      <c r="H30" s="41"/>
      <c r="J30" s="41"/>
    </row>
    <row r="31" spans="1:10" ht="12.75">
      <c r="A31" s="11">
        <v>5</v>
      </c>
      <c r="B31" s="60" t="s">
        <v>94</v>
      </c>
      <c r="C31" s="61">
        <v>250000</v>
      </c>
      <c r="D31" s="61"/>
      <c r="E31" s="61">
        <v>250000</v>
      </c>
      <c r="F31" s="61"/>
      <c r="G31" s="30"/>
      <c r="H31" s="30"/>
      <c r="J31" s="30"/>
    </row>
    <row r="32" spans="1:10" ht="12.75">
      <c r="A32" s="11">
        <v>6</v>
      </c>
      <c r="B32" s="60" t="s">
        <v>123</v>
      </c>
      <c r="C32" s="43">
        <v>28000</v>
      </c>
      <c r="D32" s="61"/>
      <c r="E32" s="61">
        <v>28000</v>
      </c>
      <c r="F32" s="61"/>
      <c r="G32" s="30"/>
      <c r="H32" s="30"/>
      <c r="J32" s="30"/>
    </row>
    <row r="33" spans="1:10" ht="25.5">
      <c r="A33" s="11">
        <v>7</v>
      </c>
      <c r="B33" s="60" t="s">
        <v>96</v>
      </c>
      <c r="C33" s="43">
        <v>21000</v>
      </c>
      <c r="D33" s="61"/>
      <c r="E33" s="61">
        <v>21000</v>
      </c>
      <c r="F33" s="61"/>
      <c r="G33" s="30"/>
      <c r="H33" s="30"/>
      <c r="J33" s="30"/>
    </row>
    <row r="34" spans="1:10" ht="12.75">
      <c r="A34" s="11">
        <v>8</v>
      </c>
      <c r="B34" s="60" t="s">
        <v>97</v>
      </c>
      <c r="C34" s="43">
        <f>73000-23000</f>
        <v>50000</v>
      </c>
      <c r="D34" s="61"/>
      <c r="E34" s="61">
        <v>50000</v>
      </c>
      <c r="F34" s="61"/>
      <c r="G34" s="30"/>
      <c r="H34" s="30"/>
      <c r="J34" s="30"/>
    </row>
    <row r="35" spans="1:10" ht="25.5">
      <c r="A35" s="12" t="s">
        <v>25</v>
      </c>
      <c r="B35" s="40" t="s">
        <v>124</v>
      </c>
      <c r="C35" s="9">
        <f>SUM(C36:C40)</f>
        <v>312000</v>
      </c>
      <c r="D35" s="9">
        <f>SUM(D36:D40)</f>
        <v>0</v>
      </c>
      <c r="E35" s="9">
        <f>SUM(E36:E40)</f>
        <v>312000</v>
      </c>
      <c r="F35" s="9">
        <f>SUM(F36:F40)</f>
        <v>0</v>
      </c>
      <c r="G35" s="30"/>
      <c r="H35" s="30"/>
      <c r="J35" s="30"/>
    </row>
    <row r="36" spans="1:10" ht="12.75">
      <c r="A36" s="11">
        <v>9</v>
      </c>
      <c r="B36" s="60" t="s">
        <v>91</v>
      </c>
      <c r="C36" s="61">
        <v>27500</v>
      </c>
      <c r="D36" s="61"/>
      <c r="E36" s="61">
        <v>27500</v>
      </c>
      <c r="F36" s="61"/>
      <c r="G36" s="30"/>
      <c r="H36" s="30"/>
      <c r="J36" s="30"/>
    </row>
    <row r="37" spans="1:10" ht="12.75">
      <c r="A37" s="11">
        <v>10</v>
      </c>
      <c r="B37" s="60" t="s">
        <v>92</v>
      </c>
      <c r="C37" s="61">
        <v>24500</v>
      </c>
      <c r="D37" s="61"/>
      <c r="E37" s="61">
        <v>24500</v>
      </c>
      <c r="F37" s="61"/>
      <c r="G37" s="30"/>
      <c r="H37" s="30"/>
      <c r="J37" s="30"/>
    </row>
    <row r="38" spans="1:10" ht="12.75">
      <c r="A38" s="11">
        <v>11</v>
      </c>
      <c r="B38" s="60" t="s">
        <v>112</v>
      </c>
      <c r="C38" s="61">
        <v>200000</v>
      </c>
      <c r="D38" s="61"/>
      <c r="E38" s="61">
        <v>200000</v>
      </c>
      <c r="F38" s="61"/>
      <c r="G38" s="30"/>
      <c r="H38" s="30"/>
      <c r="J38" s="30"/>
    </row>
    <row r="39" spans="1:10" ht="12.75">
      <c r="A39" s="11">
        <v>12</v>
      </c>
      <c r="B39" s="60" t="s">
        <v>113</v>
      </c>
      <c r="C39" s="43">
        <v>25000</v>
      </c>
      <c r="D39" s="61"/>
      <c r="E39" s="61">
        <v>25000</v>
      </c>
      <c r="F39" s="61"/>
      <c r="G39" s="30"/>
      <c r="H39" s="30"/>
      <c r="J39" s="30"/>
    </row>
    <row r="40" spans="1:10" ht="12.75">
      <c r="A40" s="11">
        <v>13</v>
      </c>
      <c r="B40" s="60" t="s">
        <v>115</v>
      </c>
      <c r="C40" s="43">
        <v>35000</v>
      </c>
      <c r="D40" s="61"/>
      <c r="E40" s="61">
        <v>35000</v>
      </c>
      <c r="F40" s="61"/>
      <c r="G40" s="30"/>
      <c r="H40" s="30"/>
      <c r="J40" s="30"/>
    </row>
    <row r="41" spans="1:10" s="13" customFormat="1" ht="12.75">
      <c r="A41" s="12" t="s">
        <v>141</v>
      </c>
      <c r="B41" s="8" t="s">
        <v>139</v>
      </c>
      <c r="C41" s="14">
        <f aca="true" t="shared" si="0" ref="C41:F42">C42</f>
        <v>172000</v>
      </c>
      <c r="D41" s="14">
        <f t="shared" si="0"/>
        <v>0</v>
      </c>
      <c r="E41" s="14">
        <f t="shared" si="0"/>
        <v>172000</v>
      </c>
      <c r="F41" s="14">
        <f t="shared" si="0"/>
        <v>0</v>
      </c>
      <c r="G41" s="41"/>
      <c r="H41" s="41"/>
      <c r="J41" s="41"/>
    </row>
    <row r="42" spans="1:10" s="13" customFormat="1" ht="12.75">
      <c r="A42" s="12" t="s">
        <v>24</v>
      </c>
      <c r="B42" s="40" t="s">
        <v>23</v>
      </c>
      <c r="C42" s="14">
        <f t="shared" si="0"/>
        <v>172000</v>
      </c>
      <c r="D42" s="14">
        <f t="shared" si="0"/>
        <v>0</v>
      </c>
      <c r="E42" s="14">
        <f t="shared" si="0"/>
        <v>172000</v>
      </c>
      <c r="F42" s="14">
        <f t="shared" si="0"/>
        <v>0</v>
      </c>
      <c r="G42" s="41"/>
      <c r="H42" s="41"/>
      <c r="J42" s="41"/>
    </row>
    <row r="43" spans="1:10" s="13" customFormat="1" ht="25.5">
      <c r="A43" s="12" t="s">
        <v>25</v>
      </c>
      <c r="B43" s="40" t="s">
        <v>124</v>
      </c>
      <c r="C43" s="14">
        <f>SUM(C44:C45)</f>
        <v>172000</v>
      </c>
      <c r="D43" s="14">
        <f>SUM(D44:D45)</f>
        <v>0</v>
      </c>
      <c r="E43" s="14">
        <f>SUM(E44:E45)</f>
        <v>172000</v>
      </c>
      <c r="F43" s="14">
        <f>SUM(F44:F45)</f>
        <v>0</v>
      </c>
      <c r="G43" s="41"/>
      <c r="H43" s="41"/>
      <c r="J43" s="41"/>
    </row>
    <row r="44" spans="1:10" ht="25.5">
      <c r="A44" s="11">
        <v>14</v>
      </c>
      <c r="B44" s="36" t="s">
        <v>19</v>
      </c>
      <c r="C44" s="37">
        <v>130000</v>
      </c>
      <c r="D44" s="38"/>
      <c r="E44" s="39">
        <v>130000</v>
      </c>
      <c r="F44" s="39"/>
      <c r="G44" s="30"/>
      <c r="H44" s="30"/>
      <c r="J44" s="30"/>
    </row>
    <row r="45" spans="1:10" ht="25.5">
      <c r="A45" s="11">
        <v>15</v>
      </c>
      <c r="B45" s="36" t="s">
        <v>111</v>
      </c>
      <c r="C45" s="37">
        <v>42000</v>
      </c>
      <c r="D45" s="38"/>
      <c r="E45" s="39">
        <v>42000</v>
      </c>
      <c r="F45" s="39"/>
      <c r="G45" s="30"/>
      <c r="H45" s="30"/>
      <c r="J45" s="30"/>
    </row>
    <row r="46" spans="1:10" s="13" customFormat="1" ht="12.75">
      <c r="A46" s="12" t="s">
        <v>142</v>
      </c>
      <c r="B46" s="8" t="s">
        <v>139</v>
      </c>
      <c r="C46" s="14">
        <f>C47</f>
        <v>30000</v>
      </c>
      <c r="D46" s="14">
        <f>D47</f>
        <v>0</v>
      </c>
      <c r="E46" s="14">
        <f>E47</f>
        <v>30000</v>
      </c>
      <c r="F46" s="14">
        <f>F47</f>
        <v>0</v>
      </c>
      <c r="G46" s="41"/>
      <c r="H46" s="41"/>
      <c r="J46" s="41"/>
    </row>
    <row r="47" spans="1:10" s="13" customFormat="1" ht="12.75">
      <c r="A47" s="12" t="s">
        <v>27</v>
      </c>
      <c r="B47" s="40" t="s">
        <v>26</v>
      </c>
      <c r="C47" s="14">
        <f>SUM(C48:C49)</f>
        <v>30000</v>
      </c>
      <c r="D47" s="14">
        <f>SUM(D48:D49)</f>
        <v>0</v>
      </c>
      <c r="E47" s="14">
        <f>SUM(E48:E49)</f>
        <v>30000</v>
      </c>
      <c r="F47" s="14">
        <f>SUM(F48:F49)</f>
        <v>0</v>
      </c>
      <c r="G47" s="41"/>
      <c r="H47" s="41"/>
      <c r="J47" s="41"/>
    </row>
    <row r="48" spans="1:10" ht="25.5">
      <c r="A48" s="11">
        <v>16</v>
      </c>
      <c r="B48" s="36" t="s">
        <v>129</v>
      </c>
      <c r="C48" s="37">
        <v>15000</v>
      </c>
      <c r="D48" s="38"/>
      <c r="E48" s="39">
        <v>15000</v>
      </c>
      <c r="F48" s="39"/>
      <c r="G48" s="30"/>
      <c r="H48" s="30"/>
      <c r="J48" s="30"/>
    </row>
    <row r="49" spans="1:10" ht="25.5">
      <c r="A49" s="11">
        <v>17</v>
      </c>
      <c r="B49" s="36" t="s">
        <v>130</v>
      </c>
      <c r="C49" s="37">
        <v>15000</v>
      </c>
      <c r="D49" s="38"/>
      <c r="E49" s="39">
        <v>15000</v>
      </c>
      <c r="F49" s="39"/>
      <c r="G49" s="30"/>
      <c r="H49" s="30"/>
      <c r="J49" s="30"/>
    </row>
    <row r="50" spans="1:10" s="13" customFormat="1" ht="12.75">
      <c r="A50" s="12" t="s">
        <v>143</v>
      </c>
      <c r="B50" s="8" t="s">
        <v>139</v>
      </c>
      <c r="C50" s="14">
        <f>C51</f>
        <v>381000</v>
      </c>
      <c r="D50" s="14">
        <f>D51</f>
        <v>0</v>
      </c>
      <c r="E50" s="14">
        <f>E51</f>
        <v>381000</v>
      </c>
      <c r="F50" s="14">
        <f>F51</f>
        <v>0</v>
      </c>
      <c r="G50" s="41"/>
      <c r="H50" s="41"/>
      <c r="J50" s="41"/>
    </row>
    <row r="51" spans="1:10" s="13" customFormat="1" ht="12.75">
      <c r="A51" s="12" t="s">
        <v>24</v>
      </c>
      <c r="B51" s="40" t="s">
        <v>23</v>
      </c>
      <c r="C51" s="14">
        <f>C52+C54</f>
        <v>381000</v>
      </c>
      <c r="D51" s="14">
        <f>D52+D54</f>
        <v>0</v>
      </c>
      <c r="E51" s="14">
        <f>E52+E54</f>
        <v>381000</v>
      </c>
      <c r="F51" s="14">
        <f>F52+F54</f>
        <v>0</v>
      </c>
      <c r="G51" s="41"/>
      <c r="H51" s="41"/>
      <c r="J51" s="41"/>
    </row>
    <row r="52" spans="1:10" s="13" customFormat="1" ht="12.75">
      <c r="A52" s="12" t="s">
        <v>118</v>
      </c>
      <c r="B52" s="64" t="s">
        <v>119</v>
      </c>
      <c r="C52" s="14">
        <f>SUM(C53)</f>
        <v>310000</v>
      </c>
      <c r="D52" s="14">
        <f>SUM(D53)</f>
        <v>0</v>
      </c>
      <c r="E52" s="14">
        <f>SUM(E53)</f>
        <v>310000</v>
      </c>
      <c r="F52" s="14">
        <f>SUM(F53)</f>
        <v>0</v>
      </c>
      <c r="G52" s="41"/>
      <c r="H52" s="41"/>
      <c r="J52" s="41"/>
    </row>
    <row r="53" spans="1:10" ht="12.75">
      <c r="A53" s="11">
        <v>18</v>
      </c>
      <c r="B53" s="36" t="s">
        <v>125</v>
      </c>
      <c r="C53" s="37">
        <v>310000</v>
      </c>
      <c r="D53" s="37"/>
      <c r="E53" s="37">
        <v>310000</v>
      </c>
      <c r="F53" s="37"/>
      <c r="G53" s="30"/>
      <c r="H53" s="30"/>
      <c r="J53" s="30"/>
    </row>
    <row r="54" spans="1:10" s="13" customFormat="1" ht="25.5">
      <c r="A54" s="12" t="s">
        <v>25</v>
      </c>
      <c r="B54" s="40" t="s">
        <v>124</v>
      </c>
      <c r="C54" s="14">
        <f>SUM(C55:C57)</f>
        <v>71000</v>
      </c>
      <c r="D54" s="14">
        <f>SUM(D55:D57)</f>
        <v>0</v>
      </c>
      <c r="E54" s="14">
        <f>SUM(E55:E57)</f>
        <v>71000</v>
      </c>
      <c r="F54" s="14">
        <f>SUM(F55:F57)</f>
        <v>0</v>
      </c>
      <c r="G54" s="41"/>
      <c r="H54" s="41"/>
      <c r="J54" s="41"/>
    </row>
    <row r="55" spans="1:10" ht="25.5">
      <c r="A55" s="11">
        <v>19</v>
      </c>
      <c r="B55" s="36" t="s">
        <v>116</v>
      </c>
      <c r="C55" s="37">
        <v>45000</v>
      </c>
      <c r="D55" s="37"/>
      <c r="E55" s="39">
        <v>45000</v>
      </c>
      <c r="F55" s="39"/>
      <c r="G55" s="30"/>
      <c r="H55" s="30"/>
      <c r="J55" s="30"/>
    </row>
    <row r="56" spans="1:10" ht="25.5">
      <c r="A56" s="11">
        <v>20</v>
      </c>
      <c r="B56" s="36" t="s">
        <v>137</v>
      </c>
      <c r="C56" s="37">
        <v>3000</v>
      </c>
      <c r="D56" s="37"/>
      <c r="E56" s="39">
        <v>3000</v>
      </c>
      <c r="F56" s="39"/>
      <c r="G56" s="30"/>
      <c r="H56" s="30"/>
      <c r="J56" s="30"/>
    </row>
    <row r="57" spans="1:10" ht="51">
      <c r="A57" s="11">
        <v>21</v>
      </c>
      <c r="B57" s="36" t="s">
        <v>138</v>
      </c>
      <c r="C57" s="37">
        <v>23000</v>
      </c>
      <c r="D57" s="37"/>
      <c r="E57" s="39">
        <v>23000</v>
      </c>
      <c r="F57" s="39"/>
      <c r="G57" s="30"/>
      <c r="H57" s="30"/>
      <c r="J57" s="30"/>
    </row>
    <row r="58" spans="1:10" s="13" customFormat="1" ht="12.75">
      <c r="A58" s="12" t="s">
        <v>144</v>
      </c>
      <c r="B58" s="8" t="s">
        <v>139</v>
      </c>
      <c r="C58" s="14">
        <f>C59</f>
        <v>20200000</v>
      </c>
      <c r="D58" s="14">
        <f>D59</f>
        <v>0</v>
      </c>
      <c r="E58" s="14">
        <f>E59</f>
        <v>20200000</v>
      </c>
      <c r="F58" s="14">
        <f>F59</f>
        <v>0</v>
      </c>
      <c r="G58" s="41"/>
      <c r="H58" s="41"/>
      <c r="J58" s="41"/>
    </row>
    <row r="59" spans="1:10" s="13" customFormat="1" ht="12.75">
      <c r="A59" s="12" t="s">
        <v>24</v>
      </c>
      <c r="B59" s="40" t="s">
        <v>23</v>
      </c>
      <c r="C59" s="14">
        <f>C60+C62</f>
        <v>20200000</v>
      </c>
      <c r="D59" s="14">
        <f>D60+D62</f>
        <v>0</v>
      </c>
      <c r="E59" s="14">
        <f>E60+E62</f>
        <v>20200000</v>
      </c>
      <c r="F59" s="14">
        <f>F60+F62</f>
        <v>0</v>
      </c>
      <c r="G59" s="41"/>
      <c r="H59" s="41"/>
      <c r="J59" s="41"/>
    </row>
    <row r="60" spans="1:10" s="13" customFormat="1" ht="12.75">
      <c r="A60" s="12" t="s">
        <v>118</v>
      </c>
      <c r="B60" s="8" t="s">
        <v>119</v>
      </c>
      <c r="C60" s="14">
        <f>C61</f>
        <v>20000000</v>
      </c>
      <c r="D60" s="14">
        <f>D61</f>
        <v>0</v>
      </c>
      <c r="E60" s="14">
        <f>E61</f>
        <v>20000000</v>
      </c>
      <c r="F60" s="14">
        <f>F61</f>
        <v>0</v>
      </c>
      <c r="G60" s="41"/>
      <c r="H60" s="41"/>
      <c r="J60" s="41"/>
    </row>
    <row r="61" spans="1:10" ht="25.5">
      <c r="A61" s="11">
        <v>22</v>
      </c>
      <c r="B61" s="65" t="s">
        <v>127</v>
      </c>
      <c r="C61" s="37">
        <v>20000000</v>
      </c>
      <c r="D61" s="37"/>
      <c r="E61" s="37">
        <v>20000000</v>
      </c>
      <c r="F61" s="37"/>
      <c r="G61" s="30"/>
      <c r="H61" s="30"/>
      <c r="J61" s="30"/>
    </row>
    <row r="62" spans="1:10" s="13" customFormat="1" ht="25.5">
      <c r="A62" s="12" t="s">
        <v>25</v>
      </c>
      <c r="B62" s="40" t="s">
        <v>124</v>
      </c>
      <c r="C62" s="14">
        <f>C63</f>
        <v>200000</v>
      </c>
      <c r="D62" s="14">
        <f>D63</f>
        <v>0</v>
      </c>
      <c r="E62" s="14">
        <f>E63</f>
        <v>200000</v>
      </c>
      <c r="F62" s="14">
        <f>F63</f>
        <v>0</v>
      </c>
      <c r="G62" s="41"/>
      <c r="H62" s="41"/>
      <c r="J62" s="41"/>
    </row>
    <row r="63" spans="1:10" ht="38.25">
      <c r="A63" s="11">
        <v>23</v>
      </c>
      <c r="B63" s="65" t="s">
        <v>128</v>
      </c>
      <c r="C63" s="37">
        <v>200000</v>
      </c>
      <c r="D63" s="37"/>
      <c r="E63" s="37">
        <v>200000</v>
      </c>
      <c r="F63" s="37"/>
      <c r="G63" s="30"/>
      <c r="H63" s="30"/>
      <c r="J63" s="30"/>
    </row>
    <row r="64" spans="1:10" ht="25.5">
      <c r="A64" s="76" t="s">
        <v>145</v>
      </c>
      <c r="B64" s="16" t="s">
        <v>3</v>
      </c>
      <c r="C64" s="17">
        <f aca="true" t="shared" si="1" ref="C64:F65">C65</f>
        <v>23000</v>
      </c>
      <c r="D64" s="17">
        <f t="shared" si="1"/>
        <v>0</v>
      </c>
      <c r="E64" s="17">
        <f t="shared" si="1"/>
        <v>23000</v>
      </c>
      <c r="F64" s="17">
        <f t="shared" si="1"/>
        <v>0</v>
      </c>
      <c r="G64" s="30"/>
      <c r="H64" s="30"/>
      <c r="J64" s="30"/>
    </row>
    <row r="65" spans="1:10" s="13" customFormat="1" ht="12.75">
      <c r="A65" s="12" t="s">
        <v>24</v>
      </c>
      <c r="B65" s="40" t="s">
        <v>23</v>
      </c>
      <c r="C65" s="14">
        <f t="shared" si="1"/>
        <v>23000</v>
      </c>
      <c r="D65" s="14">
        <f t="shared" si="1"/>
        <v>0</v>
      </c>
      <c r="E65" s="14">
        <f t="shared" si="1"/>
        <v>23000</v>
      </c>
      <c r="F65" s="14">
        <f t="shared" si="1"/>
        <v>0</v>
      </c>
      <c r="G65" s="41"/>
      <c r="H65" s="41"/>
      <c r="J65" s="41"/>
    </row>
    <row r="66" spans="1:10" s="13" customFormat="1" ht="12.75">
      <c r="A66" s="12" t="s">
        <v>29</v>
      </c>
      <c r="B66" s="40" t="s">
        <v>28</v>
      </c>
      <c r="C66" s="14">
        <f>SUM(C67:C67)</f>
        <v>23000</v>
      </c>
      <c r="D66" s="14">
        <f>SUM(D67:D67)</f>
        <v>0</v>
      </c>
      <c r="E66" s="14">
        <f>SUM(E67:E67)</f>
        <v>23000</v>
      </c>
      <c r="F66" s="14">
        <f>SUM(F67:F67)</f>
        <v>0</v>
      </c>
      <c r="G66" s="41"/>
      <c r="H66" s="41"/>
      <c r="J66" s="41"/>
    </row>
    <row r="67" spans="1:10" ht="12.75">
      <c r="A67" s="11">
        <v>1</v>
      </c>
      <c r="B67" s="42" t="s">
        <v>126</v>
      </c>
      <c r="C67" s="37">
        <v>23000</v>
      </c>
      <c r="D67" s="37"/>
      <c r="E67" s="37">
        <v>23000</v>
      </c>
      <c r="F67" s="39"/>
      <c r="G67" s="30"/>
      <c r="H67" s="30"/>
      <c r="J67" s="30"/>
    </row>
    <row r="68" spans="1:10" ht="25.5">
      <c r="A68" s="76" t="s">
        <v>145</v>
      </c>
      <c r="B68" s="16" t="s">
        <v>4</v>
      </c>
      <c r="C68" s="18">
        <f aca="true" t="shared" si="2" ref="C68:F69">C69</f>
        <v>28000</v>
      </c>
      <c r="D68" s="18">
        <f t="shared" si="2"/>
        <v>0</v>
      </c>
      <c r="E68" s="18">
        <f t="shared" si="2"/>
        <v>28000</v>
      </c>
      <c r="F68" s="18">
        <f t="shared" si="2"/>
        <v>0</v>
      </c>
      <c r="G68" s="30"/>
      <c r="H68" s="30"/>
      <c r="J68" s="30"/>
    </row>
    <row r="69" spans="1:10" s="13" customFormat="1" ht="12.75">
      <c r="A69" s="12" t="s">
        <v>24</v>
      </c>
      <c r="B69" s="45" t="s">
        <v>23</v>
      </c>
      <c r="C69" s="46">
        <f t="shared" si="2"/>
        <v>28000</v>
      </c>
      <c r="D69" s="46">
        <f t="shared" si="2"/>
        <v>0</v>
      </c>
      <c r="E69" s="46">
        <f t="shared" si="2"/>
        <v>28000</v>
      </c>
      <c r="F69" s="46">
        <f t="shared" si="2"/>
        <v>0</v>
      </c>
      <c r="G69" s="41"/>
      <c r="H69" s="41"/>
      <c r="J69" s="41"/>
    </row>
    <row r="70" spans="1:10" s="13" customFormat="1" ht="12.75">
      <c r="A70" s="12" t="s">
        <v>29</v>
      </c>
      <c r="B70" s="45" t="s">
        <v>28</v>
      </c>
      <c r="C70" s="46">
        <f>SUM(C71:C74)</f>
        <v>28000</v>
      </c>
      <c r="D70" s="46">
        <f>SUM(D71:D74)</f>
        <v>0</v>
      </c>
      <c r="E70" s="46">
        <f>SUM(E71:E74)</f>
        <v>28000</v>
      </c>
      <c r="F70" s="46">
        <f>SUM(F71:F74)</f>
        <v>0</v>
      </c>
      <c r="G70" s="41"/>
      <c r="H70" s="41"/>
      <c r="J70" s="41"/>
    </row>
    <row r="71" spans="1:10" ht="12.75">
      <c r="A71" s="11">
        <v>1</v>
      </c>
      <c r="B71" s="15" t="s">
        <v>32</v>
      </c>
      <c r="C71" s="39">
        <v>11000</v>
      </c>
      <c r="D71" s="43"/>
      <c r="E71" s="43">
        <v>11000</v>
      </c>
      <c r="F71" s="44"/>
      <c r="G71" s="30"/>
      <c r="H71" s="30"/>
      <c r="J71" s="30"/>
    </row>
    <row r="72" spans="1:10" ht="12.75">
      <c r="A72" s="11">
        <v>2</v>
      </c>
      <c r="B72" s="15" t="s">
        <v>33</v>
      </c>
      <c r="C72" s="39">
        <v>6500</v>
      </c>
      <c r="D72" s="43"/>
      <c r="E72" s="43">
        <v>6500</v>
      </c>
      <c r="F72" s="44"/>
      <c r="G72" s="30"/>
      <c r="H72" s="30"/>
      <c r="J72" s="30"/>
    </row>
    <row r="73" spans="1:10" ht="12.75">
      <c r="A73" s="11">
        <v>3</v>
      </c>
      <c r="B73" s="15" t="s">
        <v>34</v>
      </c>
      <c r="C73" s="39">
        <v>6000</v>
      </c>
      <c r="D73" s="43"/>
      <c r="E73" s="43">
        <v>6000</v>
      </c>
      <c r="F73" s="44"/>
      <c r="G73" s="30"/>
      <c r="H73" s="30"/>
      <c r="J73" s="30"/>
    </row>
    <row r="74" spans="1:10" ht="12.75">
      <c r="A74" s="11">
        <v>4</v>
      </c>
      <c r="B74" s="15" t="s">
        <v>35</v>
      </c>
      <c r="C74" s="39">
        <v>4500</v>
      </c>
      <c r="D74" s="43"/>
      <c r="E74" s="43">
        <v>4500</v>
      </c>
      <c r="F74" s="44"/>
      <c r="G74" s="30"/>
      <c r="H74" s="30"/>
      <c r="J74" s="30"/>
    </row>
    <row r="75" spans="1:10" ht="38.25">
      <c r="A75" s="77" t="s">
        <v>146</v>
      </c>
      <c r="B75" s="19" t="s">
        <v>5</v>
      </c>
      <c r="C75" s="20">
        <f>C76</f>
        <v>330000</v>
      </c>
      <c r="D75" s="20">
        <f>D76</f>
        <v>0</v>
      </c>
      <c r="E75" s="20">
        <f>E76</f>
        <v>330000</v>
      </c>
      <c r="F75" s="20">
        <f>F76</f>
        <v>0</v>
      </c>
      <c r="G75" s="30"/>
      <c r="H75" s="30"/>
      <c r="J75" s="30"/>
    </row>
    <row r="76" spans="1:10" s="13" customFormat="1" ht="12.75">
      <c r="A76" s="12" t="s">
        <v>27</v>
      </c>
      <c r="B76" s="40" t="s">
        <v>26</v>
      </c>
      <c r="C76" s="14">
        <f>SUM(C77:C78)</f>
        <v>330000</v>
      </c>
      <c r="D76" s="14">
        <f>SUM(D77:D78)</f>
        <v>0</v>
      </c>
      <c r="E76" s="14">
        <f>SUM(E77:E78)</f>
        <v>330000</v>
      </c>
      <c r="F76" s="14">
        <f>SUM(F77:F78)</f>
        <v>0</v>
      </c>
      <c r="G76" s="41"/>
      <c r="H76" s="41"/>
      <c r="J76" s="41"/>
    </row>
    <row r="77" spans="1:10" ht="12.75">
      <c r="A77" s="11">
        <v>1</v>
      </c>
      <c r="B77" s="42" t="s">
        <v>89</v>
      </c>
      <c r="C77" s="37">
        <v>80000</v>
      </c>
      <c r="D77" s="43"/>
      <c r="E77" s="43">
        <v>80000</v>
      </c>
      <c r="F77" s="44"/>
      <c r="G77" s="30"/>
      <c r="H77" s="30"/>
      <c r="J77" s="30"/>
    </row>
    <row r="78" spans="1:10" ht="12.75">
      <c r="A78" s="11">
        <v>2</v>
      </c>
      <c r="B78" s="42" t="s">
        <v>90</v>
      </c>
      <c r="C78" s="37">
        <v>250000</v>
      </c>
      <c r="D78" s="43"/>
      <c r="E78" s="43">
        <v>250000</v>
      </c>
      <c r="F78" s="44"/>
      <c r="G78" s="30"/>
      <c r="H78" s="30"/>
      <c r="J78" s="30"/>
    </row>
    <row r="79" spans="1:10" ht="38.25">
      <c r="A79" s="77" t="s">
        <v>146</v>
      </c>
      <c r="B79" s="19" t="s">
        <v>6</v>
      </c>
      <c r="C79" s="20">
        <f aca="true" t="shared" si="3" ref="C79:F80">C80</f>
        <v>8000</v>
      </c>
      <c r="D79" s="20">
        <f t="shared" si="3"/>
        <v>0</v>
      </c>
      <c r="E79" s="20">
        <f t="shared" si="3"/>
        <v>8000</v>
      </c>
      <c r="F79" s="20">
        <f t="shared" si="3"/>
        <v>0</v>
      </c>
      <c r="G79" s="30"/>
      <c r="H79" s="30"/>
      <c r="J79" s="30"/>
    </row>
    <row r="80" spans="1:10" s="13" customFormat="1" ht="12.75">
      <c r="A80" s="12" t="s">
        <v>24</v>
      </c>
      <c r="B80" s="40" t="s">
        <v>23</v>
      </c>
      <c r="C80" s="14">
        <f t="shared" si="3"/>
        <v>8000</v>
      </c>
      <c r="D80" s="14">
        <f t="shared" si="3"/>
        <v>0</v>
      </c>
      <c r="E80" s="14">
        <f t="shared" si="3"/>
        <v>8000</v>
      </c>
      <c r="F80" s="14">
        <f t="shared" si="3"/>
        <v>0</v>
      </c>
      <c r="G80" s="41"/>
      <c r="H80" s="41"/>
      <c r="J80" s="41"/>
    </row>
    <row r="81" spans="1:10" s="13" customFormat="1" ht="12.75">
      <c r="A81" s="12" t="s">
        <v>29</v>
      </c>
      <c r="B81" s="40" t="s">
        <v>28</v>
      </c>
      <c r="C81" s="14">
        <f>SUM(C82:C83)</f>
        <v>8000</v>
      </c>
      <c r="D81" s="14">
        <f>SUM(D82:D83)</f>
        <v>0</v>
      </c>
      <c r="E81" s="14">
        <f>SUM(E82:E83)</f>
        <v>8000</v>
      </c>
      <c r="F81" s="14">
        <f>SUM(F82:F83)</f>
        <v>0</v>
      </c>
      <c r="G81" s="41"/>
      <c r="H81" s="41"/>
      <c r="J81" s="41"/>
    </row>
    <row r="82" spans="1:10" ht="12.75">
      <c r="A82" s="11">
        <v>1</v>
      </c>
      <c r="B82" s="42" t="s">
        <v>31</v>
      </c>
      <c r="C82" s="37">
        <v>6000</v>
      </c>
      <c r="D82" s="43"/>
      <c r="E82" s="43">
        <v>6000</v>
      </c>
      <c r="F82" s="44"/>
      <c r="G82" s="30"/>
      <c r="H82" s="30"/>
      <c r="J82" s="30"/>
    </row>
    <row r="83" spans="1:10" ht="12.75">
      <c r="A83" s="11">
        <v>2</v>
      </c>
      <c r="B83" s="42" t="s">
        <v>30</v>
      </c>
      <c r="C83" s="37">
        <v>2000</v>
      </c>
      <c r="D83" s="43"/>
      <c r="E83" s="43">
        <v>2000</v>
      </c>
      <c r="F83" s="44"/>
      <c r="G83" s="30"/>
      <c r="H83" s="30"/>
      <c r="J83" s="30"/>
    </row>
    <row r="84" spans="1:10" ht="38.25">
      <c r="A84" s="77" t="s">
        <v>146</v>
      </c>
      <c r="B84" s="19" t="s">
        <v>147</v>
      </c>
      <c r="C84" s="20">
        <f>C85+C88</f>
        <v>90000</v>
      </c>
      <c r="D84" s="20">
        <f>D85+D88</f>
        <v>0</v>
      </c>
      <c r="E84" s="20">
        <f>E85+E88</f>
        <v>90000</v>
      </c>
      <c r="F84" s="20">
        <f>F85+F88</f>
        <v>0</v>
      </c>
      <c r="G84" s="30"/>
      <c r="H84" s="30"/>
      <c r="J84" s="30"/>
    </row>
    <row r="85" spans="1:10" s="13" customFormat="1" ht="12.75">
      <c r="A85" s="12" t="s">
        <v>27</v>
      </c>
      <c r="B85" s="40" t="s">
        <v>26</v>
      </c>
      <c r="C85" s="49">
        <f>SUM(C86:C87)</f>
        <v>81000</v>
      </c>
      <c r="D85" s="49">
        <f>SUM(D86:D87)</f>
        <v>0</v>
      </c>
      <c r="E85" s="49">
        <f>SUM(E86:E87)</f>
        <v>81000</v>
      </c>
      <c r="F85" s="49">
        <f>SUM(F86:F87)</f>
        <v>0</v>
      </c>
      <c r="G85" s="41"/>
      <c r="H85" s="41"/>
      <c r="J85" s="41"/>
    </row>
    <row r="86" spans="1:10" ht="12.75">
      <c r="A86" s="11">
        <v>1</v>
      </c>
      <c r="B86" s="47" t="s">
        <v>36</v>
      </c>
      <c r="C86" s="48">
        <v>27000</v>
      </c>
      <c r="D86" s="48"/>
      <c r="E86" s="43">
        <v>27000</v>
      </c>
      <c r="F86" s="44"/>
      <c r="G86" s="30"/>
      <c r="H86" s="30"/>
      <c r="J86" s="30"/>
    </row>
    <row r="87" spans="1:10" ht="12.75">
      <c r="A87" s="11">
        <v>2</v>
      </c>
      <c r="B87" s="47" t="s">
        <v>37</v>
      </c>
      <c r="C87" s="48">
        <v>54000</v>
      </c>
      <c r="D87" s="48"/>
      <c r="E87" s="43">
        <v>54000</v>
      </c>
      <c r="F87" s="44"/>
      <c r="G87" s="30"/>
      <c r="H87" s="30"/>
      <c r="J87" s="30"/>
    </row>
    <row r="88" spans="1:10" s="13" customFormat="1" ht="12.75">
      <c r="A88" s="12" t="s">
        <v>24</v>
      </c>
      <c r="B88" s="40" t="s">
        <v>23</v>
      </c>
      <c r="C88" s="49">
        <f>C89</f>
        <v>9000</v>
      </c>
      <c r="D88" s="49">
        <f>D89</f>
        <v>0</v>
      </c>
      <c r="E88" s="49">
        <f>E89</f>
        <v>9000</v>
      </c>
      <c r="F88" s="49">
        <f>F89</f>
        <v>0</v>
      </c>
      <c r="G88" s="41"/>
      <c r="H88" s="41"/>
      <c r="J88" s="41"/>
    </row>
    <row r="89" spans="1:10" s="13" customFormat="1" ht="25.5">
      <c r="A89" s="12" t="s">
        <v>25</v>
      </c>
      <c r="B89" s="40" t="s">
        <v>124</v>
      </c>
      <c r="C89" s="49">
        <f>SUM(C90:C91)</f>
        <v>9000</v>
      </c>
      <c r="D89" s="49">
        <f>SUM(D90:D91)</f>
        <v>0</v>
      </c>
      <c r="E89" s="49">
        <f>SUM(E90:E91)</f>
        <v>9000</v>
      </c>
      <c r="F89" s="49">
        <f>SUM(F90:F91)</f>
        <v>0</v>
      </c>
      <c r="G89" s="41"/>
      <c r="H89" s="41"/>
      <c r="J89" s="41"/>
    </row>
    <row r="90" spans="1:10" ht="25.5">
      <c r="A90" s="11">
        <v>3</v>
      </c>
      <c r="B90" s="47" t="s">
        <v>38</v>
      </c>
      <c r="C90" s="48">
        <v>3000</v>
      </c>
      <c r="D90" s="48"/>
      <c r="E90" s="43">
        <v>3000</v>
      </c>
      <c r="F90" s="44"/>
      <c r="G90" s="30"/>
      <c r="H90" s="30"/>
      <c r="J90" s="30"/>
    </row>
    <row r="91" spans="1:10" ht="25.5">
      <c r="A91" s="11">
        <v>4</v>
      </c>
      <c r="B91" s="47" t="s">
        <v>39</v>
      </c>
      <c r="C91" s="48">
        <v>6000</v>
      </c>
      <c r="D91" s="48"/>
      <c r="E91" s="43">
        <v>6000</v>
      </c>
      <c r="F91" s="44"/>
      <c r="G91" s="30"/>
      <c r="H91" s="30"/>
      <c r="J91" s="30"/>
    </row>
    <row r="92" spans="1:10" ht="25.5">
      <c r="A92" s="77" t="s">
        <v>141</v>
      </c>
      <c r="B92" s="19" t="s">
        <v>7</v>
      </c>
      <c r="C92" s="20">
        <f>C98+C106+C112+C122+C154</f>
        <v>8251000</v>
      </c>
      <c r="D92" s="20">
        <f>D98+D106+D112+D122+D154</f>
        <v>0</v>
      </c>
      <c r="E92" s="20">
        <f>E98+E106+E112+E122+E154</f>
        <v>8251000</v>
      </c>
      <c r="F92" s="20">
        <f>F98+F106+F112+F122+F154</f>
        <v>0</v>
      </c>
      <c r="G92" s="30"/>
      <c r="H92" s="30"/>
      <c r="J92" s="30"/>
    </row>
    <row r="93" spans="1:10" s="13" customFormat="1" ht="12.75">
      <c r="A93" s="12" t="s">
        <v>63</v>
      </c>
      <c r="B93" s="24" t="s">
        <v>62</v>
      </c>
      <c r="C93" s="49">
        <f>C99+C107+C155</f>
        <v>5969000</v>
      </c>
      <c r="D93" s="49">
        <f>D99+D107+D155</f>
        <v>0</v>
      </c>
      <c r="E93" s="49">
        <f>E99+E107+E155</f>
        <v>5969000</v>
      </c>
      <c r="F93" s="49">
        <f>F99+F107+F155</f>
        <v>0</v>
      </c>
      <c r="G93" s="41"/>
      <c r="H93" s="41"/>
      <c r="J93" s="41"/>
    </row>
    <row r="94" spans="1:10" s="13" customFormat="1" ht="12.75">
      <c r="A94" s="12" t="s">
        <v>27</v>
      </c>
      <c r="B94" s="40" t="s">
        <v>26</v>
      </c>
      <c r="C94" s="49">
        <f>C101+C113+C123</f>
        <v>1354000</v>
      </c>
      <c r="D94" s="49">
        <f>D101+D113+D123</f>
        <v>0</v>
      </c>
      <c r="E94" s="49">
        <f>E101+E113+E123</f>
        <v>1354000</v>
      </c>
      <c r="F94" s="49">
        <f>F101+F113+F123</f>
        <v>0</v>
      </c>
      <c r="G94" s="41"/>
      <c r="H94" s="41"/>
      <c r="J94" s="41"/>
    </row>
    <row r="95" spans="1:10" s="13" customFormat="1" ht="12.75">
      <c r="A95" s="12" t="s">
        <v>24</v>
      </c>
      <c r="B95" s="40" t="s">
        <v>23</v>
      </c>
      <c r="C95" s="49">
        <f>SUM(C96:C97)</f>
        <v>928000</v>
      </c>
      <c r="D95" s="49">
        <f>SUM(D96:D97)</f>
        <v>0</v>
      </c>
      <c r="E95" s="49">
        <f>SUM(E96:E97)</f>
        <v>928000</v>
      </c>
      <c r="F95" s="49">
        <f>SUM(F96:F97)</f>
        <v>0</v>
      </c>
      <c r="G95" s="41"/>
      <c r="H95" s="41"/>
      <c r="J95" s="41"/>
    </row>
    <row r="96" spans="1:10" s="13" customFormat="1" ht="12.75">
      <c r="A96" s="12" t="s">
        <v>29</v>
      </c>
      <c r="B96" s="40" t="s">
        <v>28</v>
      </c>
      <c r="C96" s="49">
        <f>C104+C110+C126</f>
        <v>390000</v>
      </c>
      <c r="D96" s="49">
        <f>D104+D110+D126</f>
        <v>0</v>
      </c>
      <c r="E96" s="49">
        <f>E104+E110+E126</f>
        <v>390000</v>
      </c>
      <c r="F96" s="49">
        <f>F104+F110+F126</f>
        <v>0</v>
      </c>
      <c r="G96" s="41"/>
      <c r="H96" s="41"/>
      <c r="J96" s="41"/>
    </row>
    <row r="97" spans="1:10" s="13" customFormat="1" ht="25.5">
      <c r="A97" s="12" t="s">
        <v>25</v>
      </c>
      <c r="B97" s="40" t="s">
        <v>124</v>
      </c>
      <c r="C97" s="49">
        <f>C117+C151</f>
        <v>538000</v>
      </c>
      <c r="D97" s="49">
        <f>D117+D151</f>
        <v>0</v>
      </c>
      <c r="E97" s="49">
        <f>E117+E151</f>
        <v>538000</v>
      </c>
      <c r="F97" s="49">
        <f>F117+F151</f>
        <v>0</v>
      </c>
      <c r="G97" s="41"/>
      <c r="H97" s="41"/>
      <c r="J97" s="41"/>
    </row>
    <row r="98" spans="1:10" ht="25.5">
      <c r="A98" s="78" t="s">
        <v>141</v>
      </c>
      <c r="B98" s="21" t="s">
        <v>8</v>
      </c>
      <c r="C98" s="23">
        <f>C99++C101+C103</f>
        <v>1415000</v>
      </c>
      <c r="D98" s="23">
        <f>D99++D101+D103</f>
        <v>0</v>
      </c>
      <c r="E98" s="23">
        <f>E99++E101+E103</f>
        <v>1415000</v>
      </c>
      <c r="F98" s="23">
        <f>F99++F101+F103</f>
        <v>0</v>
      </c>
      <c r="G98" s="30"/>
      <c r="H98" s="30"/>
      <c r="J98" s="30"/>
    </row>
    <row r="99" spans="1:10" s="13" customFormat="1" ht="12.75">
      <c r="A99" s="12" t="s">
        <v>63</v>
      </c>
      <c r="B99" s="24" t="s">
        <v>62</v>
      </c>
      <c r="C99" s="49">
        <f>SUM(C100)</f>
        <v>1400000</v>
      </c>
      <c r="D99" s="49">
        <f>SUM(D100)</f>
        <v>0</v>
      </c>
      <c r="E99" s="49">
        <f>SUM(E100)</f>
        <v>1400000</v>
      </c>
      <c r="F99" s="49">
        <f>SUM(F100)</f>
        <v>0</v>
      </c>
      <c r="G99" s="41"/>
      <c r="H99" s="41"/>
      <c r="J99" s="41"/>
    </row>
    <row r="100" spans="1:10" ht="25.5">
      <c r="A100" s="11">
        <v>1</v>
      </c>
      <c r="B100" s="47" t="s">
        <v>177</v>
      </c>
      <c r="C100" s="48">
        <v>1400000</v>
      </c>
      <c r="D100" s="43"/>
      <c r="E100" s="43">
        <v>1400000</v>
      </c>
      <c r="F100" s="44"/>
      <c r="G100" s="30"/>
      <c r="H100" s="30"/>
      <c r="J100" s="30"/>
    </row>
    <row r="101" spans="1:10" s="13" customFormat="1" ht="12.75">
      <c r="A101" s="12" t="s">
        <v>27</v>
      </c>
      <c r="B101" s="40" t="s">
        <v>26</v>
      </c>
      <c r="C101" s="49">
        <f>SUM(C102)</f>
        <v>12000</v>
      </c>
      <c r="D101" s="49">
        <f>SUM(D102)</f>
        <v>0</v>
      </c>
      <c r="E101" s="49">
        <f>SUM(E102)</f>
        <v>12000</v>
      </c>
      <c r="F101" s="49">
        <f>SUM(F102)</f>
        <v>0</v>
      </c>
      <c r="G101" s="41"/>
      <c r="H101" s="41"/>
      <c r="J101" s="41"/>
    </row>
    <row r="102" spans="1:10" ht="12.75">
      <c r="A102" s="11">
        <v>2</v>
      </c>
      <c r="B102" s="47" t="s">
        <v>79</v>
      </c>
      <c r="C102" s="48">
        <v>12000</v>
      </c>
      <c r="D102" s="43"/>
      <c r="E102" s="43">
        <v>12000</v>
      </c>
      <c r="F102" s="44"/>
      <c r="G102" s="30"/>
      <c r="H102" s="30"/>
      <c r="J102" s="30"/>
    </row>
    <row r="103" spans="1:10" s="13" customFormat="1" ht="12.75">
      <c r="A103" s="12" t="s">
        <v>24</v>
      </c>
      <c r="B103" s="40" t="s">
        <v>23</v>
      </c>
      <c r="C103" s="49">
        <f>C104</f>
        <v>3000</v>
      </c>
      <c r="D103" s="49">
        <f>D104</f>
        <v>0</v>
      </c>
      <c r="E103" s="49">
        <f>E104</f>
        <v>3000</v>
      </c>
      <c r="F103" s="49">
        <f>F104</f>
        <v>0</v>
      </c>
      <c r="G103" s="41"/>
      <c r="H103" s="41"/>
      <c r="J103" s="41"/>
    </row>
    <row r="104" spans="1:10" s="13" customFormat="1" ht="12.75">
      <c r="A104" s="12" t="s">
        <v>29</v>
      </c>
      <c r="B104" s="40" t="s">
        <v>28</v>
      </c>
      <c r="C104" s="49">
        <f>SUM(C105:C105)</f>
        <v>3000</v>
      </c>
      <c r="D104" s="49">
        <f>SUM(D105:D105)</f>
        <v>0</v>
      </c>
      <c r="E104" s="49">
        <f>SUM(E105:E105)</f>
        <v>3000</v>
      </c>
      <c r="F104" s="49">
        <f>SUM(F105:F105)</f>
        <v>0</v>
      </c>
      <c r="G104" s="41"/>
      <c r="H104" s="41"/>
      <c r="J104" s="41"/>
    </row>
    <row r="105" spans="1:10" ht="12.75">
      <c r="A105" s="11">
        <v>3</v>
      </c>
      <c r="B105" s="47" t="s">
        <v>78</v>
      </c>
      <c r="C105" s="48">
        <v>3000</v>
      </c>
      <c r="D105" s="43"/>
      <c r="E105" s="43">
        <v>3000</v>
      </c>
      <c r="F105" s="44"/>
      <c r="G105" s="30"/>
      <c r="H105" s="30"/>
      <c r="J105" s="30"/>
    </row>
    <row r="106" spans="1:10" ht="25.5">
      <c r="A106" s="78" t="s">
        <v>141</v>
      </c>
      <c r="B106" s="21" t="s">
        <v>9</v>
      </c>
      <c r="C106" s="22">
        <f>C107+C109</f>
        <v>818000</v>
      </c>
      <c r="D106" s="22">
        <f>D107+D109</f>
        <v>0</v>
      </c>
      <c r="E106" s="22">
        <f>E107+E109</f>
        <v>818000</v>
      </c>
      <c r="F106" s="22">
        <f>F107+F109</f>
        <v>0</v>
      </c>
      <c r="G106" s="30"/>
      <c r="H106" s="30"/>
      <c r="J106" s="30"/>
    </row>
    <row r="107" spans="1:10" s="13" customFormat="1" ht="12.75">
      <c r="A107" s="12" t="s">
        <v>63</v>
      </c>
      <c r="B107" s="24" t="s">
        <v>62</v>
      </c>
      <c r="C107" s="49">
        <f>C108</f>
        <v>800000</v>
      </c>
      <c r="D107" s="49">
        <f>D108</f>
        <v>0</v>
      </c>
      <c r="E107" s="49">
        <f>E108</f>
        <v>800000</v>
      </c>
      <c r="F107" s="49">
        <f>F108</f>
        <v>0</v>
      </c>
      <c r="G107" s="41"/>
      <c r="H107" s="41"/>
      <c r="J107" s="41"/>
    </row>
    <row r="108" spans="1:10" ht="12.75">
      <c r="A108" s="11">
        <v>1</v>
      </c>
      <c r="B108" s="47" t="s">
        <v>81</v>
      </c>
      <c r="C108" s="48">
        <v>800000</v>
      </c>
      <c r="D108" s="43"/>
      <c r="E108" s="43">
        <v>800000</v>
      </c>
      <c r="F108" s="44"/>
      <c r="G108" s="30"/>
      <c r="H108" s="30"/>
      <c r="J108" s="30"/>
    </row>
    <row r="109" spans="1:10" s="13" customFormat="1" ht="12.75">
      <c r="A109" s="12" t="s">
        <v>24</v>
      </c>
      <c r="B109" s="40" t="s">
        <v>23</v>
      </c>
      <c r="C109" s="49">
        <f>C110</f>
        <v>18000</v>
      </c>
      <c r="D109" s="49">
        <f>D110</f>
        <v>0</v>
      </c>
      <c r="E109" s="49">
        <f>E110</f>
        <v>18000</v>
      </c>
      <c r="F109" s="49">
        <f>F110</f>
        <v>0</v>
      </c>
      <c r="G109" s="41"/>
      <c r="H109" s="41"/>
      <c r="J109" s="41"/>
    </row>
    <row r="110" spans="1:10" s="13" customFormat="1" ht="12.75">
      <c r="A110" s="12" t="s">
        <v>29</v>
      </c>
      <c r="B110" s="40" t="s">
        <v>28</v>
      </c>
      <c r="C110" s="49">
        <f>SUM(C111:C111)</f>
        <v>18000</v>
      </c>
      <c r="D110" s="49">
        <f>SUM(D111:D111)</f>
        <v>0</v>
      </c>
      <c r="E110" s="49">
        <f>SUM(E111:E111)</f>
        <v>18000</v>
      </c>
      <c r="F110" s="49">
        <f>SUM(F111:F111)</f>
        <v>0</v>
      </c>
      <c r="G110" s="41"/>
      <c r="H110" s="41"/>
      <c r="J110" s="41"/>
    </row>
    <row r="111" spans="1:10" ht="12.75">
      <c r="A111" s="11">
        <v>2</v>
      </c>
      <c r="B111" s="47" t="s">
        <v>82</v>
      </c>
      <c r="C111" s="48">
        <v>18000</v>
      </c>
      <c r="D111" s="43"/>
      <c r="E111" s="43">
        <v>18000</v>
      </c>
      <c r="F111" s="44"/>
      <c r="G111" s="30"/>
      <c r="H111" s="30"/>
      <c r="J111" s="30"/>
    </row>
    <row r="112" spans="1:10" ht="12.75">
      <c r="A112" s="78" t="s">
        <v>141</v>
      </c>
      <c r="B112" s="21" t="s">
        <v>10</v>
      </c>
      <c r="C112" s="23">
        <f>C113+C116</f>
        <v>1190000</v>
      </c>
      <c r="D112" s="23">
        <f>D113+D116</f>
        <v>0</v>
      </c>
      <c r="E112" s="23">
        <f>E113+E116</f>
        <v>1190000</v>
      </c>
      <c r="F112" s="23">
        <f>F113+F116</f>
        <v>0</v>
      </c>
      <c r="G112" s="30"/>
      <c r="H112" s="30"/>
      <c r="J112" s="30"/>
    </row>
    <row r="113" spans="1:10" s="13" customFormat="1" ht="12.75">
      <c r="A113" s="12" t="s">
        <v>27</v>
      </c>
      <c r="B113" s="24" t="s">
        <v>26</v>
      </c>
      <c r="C113" s="14">
        <f>SUM(C114:C115)</f>
        <v>982000</v>
      </c>
      <c r="D113" s="14">
        <f>SUM(D114:D115)</f>
        <v>0</v>
      </c>
      <c r="E113" s="14">
        <f>SUM(E114:E115)</f>
        <v>982000</v>
      </c>
      <c r="F113" s="14">
        <f>SUM(F114:F115)</f>
        <v>0</v>
      </c>
      <c r="G113" s="41"/>
      <c r="H113" s="41"/>
      <c r="J113" s="41"/>
    </row>
    <row r="114" spans="1:10" ht="12.75">
      <c r="A114" s="11">
        <v>1</v>
      </c>
      <c r="B114" s="42" t="s">
        <v>83</v>
      </c>
      <c r="C114" s="37">
        <v>252000</v>
      </c>
      <c r="D114" s="43"/>
      <c r="E114" s="43">
        <v>252000</v>
      </c>
      <c r="F114" s="44"/>
      <c r="G114" s="30"/>
      <c r="H114" s="30"/>
      <c r="J114" s="30"/>
    </row>
    <row r="115" spans="1:10" ht="12.75">
      <c r="A115" s="11">
        <v>2</v>
      </c>
      <c r="B115" s="42" t="s">
        <v>84</v>
      </c>
      <c r="C115" s="37">
        <f>530000+200000</f>
        <v>730000</v>
      </c>
      <c r="D115" s="43"/>
      <c r="E115" s="43">
        <v>730000</v>
      </c>
      <c r="F115" s="44"/>
      <c r="G115" s="30"/>
      <c r="H115" s="30"/>
      <c r="J115" s="30"/>
    </row>
    <row r="116" spans="1:10" s="13" customFormat="1" ht="12.75">
      <c r="A116" s="12" t="s">
        <v>24</v>
      </c>
      <c r="B116" s="40" t="s">
        <v>23</v>
      </c>
      <c r="C116" s="14">
        <f>C117</f>
        <v>208000</v>
      </c>
      <c r="D116" s="14">
        <f>D117</f>
        <v>0</v>
      </c>
      <c r="E116" s="14">
        <f>E117</f>
        <v>208000</v>
      </c>
      <c r="F116" s="14">
        <f>F117</f>
        <v>0</v>
      </c>
      <c r="G116" s="41"/>
      <c r="H116" s="41"/>
      <c r="J116" s="41"/>
    </row>
    <row r="117" spans="1:10" s="13" customFormat="1" ht="25.5">
      <c r="A117" s="63" t="s">
        <v>25</v>
      </c>
      <c r="B117" s="40" t="s">
        <v>124</v>
      </c>
      <c r="C117" s="14">
        <f>SUM(C118:C121)</f>
        <v>208000</v>
      </c>
      <c r="D117" s="14">
        <f>SUM(D118:D121)</f>
        <v>0</v>
      </c>
      <c r="E117" s="14">
        <f>SUM(E118:E121)</f>
        <v>208000</v>
      </c>
      <c r="F117" s="14">
        <f>SUM(F118:F121)</f>
        <v>0</v>
      </c>
      <c r="G117" s="41"/>
      <c r="H117" s="41"/>
      <c r="J117" s="41"/>
    </row>
    <row r="118" spans="1:10" ht="12.75">
      <c r="A118" s="11">
        <v>3</v>
      </c>
      <c r="B118" s="42" t="s">
        <v>85</v>
      </c>
      <c r="C118" s="37">
        <v>16500</v>
      </c>
      <c r="D118" s="43"/>
      <c r="E118" s="43">
        <v>16500</v>
      </c>
      <c r="F118" s="44"/>
      <c r="G118" s="30"/>
      <c r="H118" s="30"/>
      <c r="J118" s="30"/>
    </row>
    <row r="119" spans="1:10" ht="25.5">
      <c r="A119" s="11">
        <v>4</v>
      </c>
      <c r="B119" s="42" t="s">
        <v>86</v>
      </c>
      <c r="C119" s="37">
        <v>58000</v>
      </c>
      <c r="D119" s="43"/>
      <c r="E119" s="43">
        <v>58000</v>
      </c>
      <c r="F119" s="44"/>
      <c r="G119" s="30"/>
      <c r="H119" s="30"/>
      <c r="J119" s="30"/>
    </row>
    <row r="120" spans="1:10" ht="25.5">
      <c r="A120" s="11">
        <v>5</v>
      </c>
      <c r="B120" s="42" t="s">
        <v>87</v>
      </c>
      <c r="C120" s="37">
        <v>55000</v>
      </c>
      <c r="D120" s="43"/>
      <c r="E120" s="43">
        <v>55000</v>
      </c>
      <c r="F120" s="44"/>
      <c r="G120" s="30"/>
      <c r="H120" s="30"/>
      <c r="J120" s="30"/>
    </row>
    <row r="121" spans="1:10" ht="12.75">
      <c r="A121" s="11">
        <v>6</v>
      </c>
      <c r="B121" s="42" t="s">
        <v>88</v>
      </c>
      <c r="C121" s="37">
        <v>78500</v>
      </c>
      <c r="D121" s="43"/>
      <c r="E121" s="43">
        <v>78500</v>
      </c>
      <c r="F121" s="44"/>
      <c r="G121" s="30"/>
      <c r="H121" s="30"/>
      <c r="J121" s="30"/>
    </row>
    <row r="122" spans="1:10" ht="25.5">
      <c r="A122" s="78" t="s">
        <v>141</v>
      </c>
      <c r="B122" s="21" t="s">
        <v>11</v>
      </c>
      <c r="C122" s="23">
        <f>C123+C125</f>
        <v>1059000</v>
      </c>
      <c r="D122" s="23">
        <f>D123+D125</f>
        <v>0</v>
      </c>
      <c r="E122" s="23">
        <f>E123+E125</f>
        <v>1059000</v>
      </c>
      <c r="F122" s="23">
        <f>F123+F125</f>
        <v>0</v>
      </c>
      <c r="G122" s="30"/>
      <c r="H122" s="30"/>
      <c r="J122" s="30"/>
    </row>
    <row r="123" spans="1:10" s="34" customFormat="1" ht="12.75">
      <c r="A123" s="12" t="s">
        <v>27</v>
      </c>
      <c r="B123" s="24" t="s">
        <v>26</v>
      </c>
      <c r="C123" s="14">
        <f>SUM(C124)</f>
        <v>360000</v>
      </c>
      <c r="D123" s="14">
        <f>SUM(D124)</f>
        <v>0</v>
      </c>
      <c r="E123" s="14">
        <f>SUM(E124)</f>
        <v>360000</v>
      </c>
      <c r="F123" s="14">
        <f>SUM(F124)</f>
        <v>0</v>
      </c>
      <c r="G123" s="33"/>
      <c r="H123" s="33"/>
      <c r="J123" s="33"/>
    </row>
    <row r="124" spans="1:10" s="54" customFormat="1" ht="25.5">
      <c r="A124" s="79">
        <v>1</v>
      </c>
      <c r="B124" s="50" t="s">
        <v>61</v>
      </c>
      <c r="C124" s="51">
        <v>360000</v>
      </c>
      <c r="D124" s="52"/>
      <c r="E124" s="52">
        <v>360000</v>
      </c>
      <c r="F124" s="53"/>
      <c r="G124" s="55"/>
      <c r="H124" s="55"/>
      <c r="J124" s="55"/>
    </row>
    <row r="125" spans="1:10" s="13" customFormat="1" ht="12.75">
      <c r="A125" s="12" t="s">
        <v>24</v>
      </c>
      <c r="B125" s="40" t="s">
        <v>23</v>
      </c>
      <c r="C125" s="14">
        <f>C126+C151</f>
        <v>699000</v>
      </c>
      <c r="D125" s="14">
        <f>D126+D151</f>
        <v>0</v>
      </c>
      <c r="E125" s="14">
        <f>E126+E151</f>
        <v>699000</v>
      </c>
      <c r="F125" s="14">
        <f>F126+F151</f>
        <v>0</v>
      </c>
      <c r="G125" s="41"/>
      <c r="H125" s="41"/>
      <c r="J125" s="41"/>
    </row>
    <row r="126" spans="1:10" s="13" customFormat="1" ht="12.75">
      <c r="A126" s="12" t="s">
        <v>29</v>
      </c>
      <c r="B126" s="40" t="s">
        <v>28</v>
      </c>
      <c r="C126" s="14">
        <f>C127+C129+C132+C137+C140+C142+C145+C149</f>
        <v>369000</v>
      </c>
      <c r="D126" s="14">
        <f>D127+D129+D132+D137+D140+D142+D145+D149</f>
        <v>0</v>
      </c>
      <c r="E126" s="14">
        <f>E127+E129+E132+E137+E140+E142+E145+E149</f>
        <v>369000</v>
      </c>
      <c r="F126" s="14">
        <f>F127+F129+F132+F137+F140+F142+F145+F149</f>
        <v>0</v>
      </c>
      <c r="G126" s="41"/>
      <c r="H126" s="41"/>
      <c r="J126" s="41"/>
    </row>
    <row r="127" spans="1:10" s="13" customFormat="1" ht="12.75">
      <c r="A127" s="12"/>
      <c r="B127" s="40" t="s">
        <v>41</v>
      </c>
      <c r="C127" s="14">
        <f>SUM(C128:C128)</f>
        <v>11000</v>
      </c>
      <c r="D127" s="14">
        <f>SUM(D128:D128)</f>
        <v>0</v>
      </c>
      <c r="E127" s="14">
        <f>SUM(E128:E128)</f>
        <v>11000</v>
      </c>
      <c r="F127" s="14">
        <f>SUM(F128:F128)</f>
        <v>0</v>
      </c>
      <c r="G127" s="41"/>
      <c r="H127" s="41"/>
      <c r="J127" s="41"/>
    </row>
    <row r="128" spans="1:10" s="54" customFormat="1" ht="12.75">
      <c r="A128" s="80">
        <v>2</v>
      </c>
      <c r="B128" s="50" t="s">
        <v>40</v>
      </c>
      <c r="C128" s="51">
        <v>11000</v>
      </c>
      <c r="D128" s="51"/>
      <c r="E128" s="52">
        <v>11000</v>
      </c>
      <c r="F128" s="53"/>
      <c r="G128" s="55"/>
      <c r="H128" s="55"/>
      <c r="J128" s="55"/>
    </row>
    <row r="129" spans="1:10" s="54" customFormat="1" ht="12.75">
      <c r="A129" s="81"/>
      <c r="B129" s="24" t="s">
        <v>42</v>
      </c>
      <c r="C129" s="14">
        <f>SUM(C130:C131)</f>
        <v>18000</v>
      </c>
      <c r="D129" s="14">
        <f>SUM(D130:D131)</f>
        <v>0</v>
      </c>
      <c r="E129" s="14">
        <f>SUM(E130:E131)</f>
        <v>18000</v>
      </c>
      <c r="F129" s="14">
        <f>SUM(F130:F131)</f>
        <v>0</v>
      </c>
      <c r="G129" s="55"/>
      <c r="H129" s="55"/>
      <c r="J129" s="55"/>
    </row>
    <row r="130" spans="1:10" s="54" customFormat="1" ht="12.75">
      <c r="A130" s="81">
        <v>3</v>
      </c>
      <c r="B130" s="50" t="s">
        <v>45</v>
      </c>
      <c r="C130" s="51">
        <v>15000</v>
      </c>
      <c r="D130" s="51"/>
      <c r="E130" s="52">
        <v>15000</v>
      </c>
      <c r="F130" s="53"/>
      <c r="G130" s="55"/>
      <c r="H130" s="55"/>
      <c r="J130" s="55"/>
    </row>
    <row r="131" spans="1:10" s="54" customFormat="1" ht="12.75">
      <c r="A131" s="81">
        <v>4</v>
      </c>
      <c r="B131" s="50" t="s">
        <v>43</v>
      </c>
      <c r="C131" s="51">
        <v>3000</v>
      </c>
      <c r="D131" s="51"/>
      <c r="E131" s="52">
        <v>3000</v>
      </c>
      <c r="F131" s="53"/>
      <c r="G131" s="55"/>
      <c r="H131" s="55"/>
      <c r="J131" s="55"/>
    </row>
    <row r="132" spans="1:10" s="54" customFormat="1" ht="12.75">
      <c r="A132" s="81"/>
      <c r="B132" s="24" t="s">
        <v>44</v>
      </c>
      <c r="C132" s="14">
        <f>SUM(C133:C136)</f>
        <v>109000</v>
      </c>
      <c r="D132" s="14">
        <f>SUM(D133:D136)</f>
        <v>0</v>
      </c>
      <c r="E132" s="14">
        <f>SUM(E133:E136)</f>
        <v>109000</v>
      </c>
      <c r="F132" s="14">
        <f>SUM(F133:F136)</f>
        <v>0</v>
      </c>
      <c r="G132" s="55"/>
      <c r="H132" s="55"/>
      <c r="J132" s="55"/>
    </row>
    <row r="133" spans="1:10" s="54" customFormat="1" ht="12.75">
      <c r="A133" s="81">
        <v>4</v>
      </c>
      <c r="B133" s="50" t="s">
        <v>45</v>
      </c>
      <c r="C133" s="51">
        <v>30000</v>
      </c>
      <c r="D133" s="51"/>
      <c r="E133" s="52">
        <v>30000</v>
      </c>
      <c r="F133" s="53"/>
      <c r="G133" s="55"/>
      <c r="H133" s="55"/>
      <c r="J133" s="55"/>
    </row>
    <row r="134" spans="1:10" s="54" customFormat="1" ht="12.75">
      <c r="A134" s="81">
        <v>5</v>
      </c>
      <c r="B134" s="50" t="s">
        <v>46</v>
      </c>
      <c r="C134" s="51">
        <v>30000</v>
      </c>
      <c r="D134" s="51"/>
      <c r="E134" s="52">
        <v>30000</v>
      </c>
      <c r="F134" s="53"/>
      <c r="G134" s="55"/>
      <c r="H134" s="55"/>
      <c r="J134" s="55"/>
    </row>
    <row r="135" spans="1:10" s="54" customFormat="1" ht="25.5">
      <c r="A135" s="81">
        <v>6</v>
      </c>
      <c r="B135" s="50" t="s">
        <v>47</v>
      </c>
      <c r="C135" s="51">
        <v>40000</v>
      </c>
      <c r="D135" s="51"/>
      <c r="E135" s="52">
        <v>40000</v>
      </c>
      <c r="F135" s="53"/>
      <c r="G135" s="55"/>
      <c r="H135" s="55"/>
      <c r="J135" s="55"/>
    </row>
    <row r="136" spans="1:10" s="54" customFormat="1" ht="12.75">
      <c r="A136" s="81">
        <v>7</v>
      </c>
      <c r="B136" s="50" t="s">
        <v>178</v>
      </c>
      <c r="C136" s="51">
        <v>9000</v>
      </c>
      <c r="D136" s="51"/>
      <c r="E136" s="52">
        <v>9000</v>
      </c>
      <c r="F136" s="53"/>
      <c r="G136" s="55"/>
      <c r="H136" s="55"/>
      <c r="J136" s="55"/>
    </row>
    <row r="137" spans="1:10" s="54" customFormat="1" ht="12.75">
      <c r="A137" s="81"/>
      <c r="B137" s="24" t="s">
        <v>48</v>
      </c>
      <c r="C137" s="14">
        <f>SUM(C138:C139)</f>
        <v>25000</v>
      </c>
      <c r="D137" s="14">
        <f>SUM(D138:D139)</f>
        <v>0</v>
      </c>
      <c r="E137" s="14">
        <f>SUM(E138:E139)</f>
        <v>25000</v>
      </c>
      <c r="F137" s="14">
        <f>SUM(F138:F139)</f>
        <v>0</v>
      </c>
      <c r="G137" s="55"/>
      <c r="H137" s="55"/>
      <c r="J137" s="55"/>
    </row>
    <row r="138" spans="1:10" s="54" customFormat="1" ht="12.75">
      <c r="A138" s="81">
        <v>8</v>
      </c>
      <c r="B138" s="50" t="s">
        <v>45</v>
      </c>
      <c r="C138" s="51">
        <v>15000</v>
      </c>
      <c r="D138" s="51"/>
      <c r="E138" s="52">
        <v>15000</v>
      </c>
      <c r="F138" s="53"/>
      <c r="G138" s="55"/>
      <c r="H138" s="55"/>
      <c r="J138" s="55"/>
    </row>
    <row r="139" spans="1:10" s="54" customFormat="1" ht="12.75">
      <c r="A139" s="81">
        <v>9</v>
      </c>
      <c r="B139" s="50" t="s">
        <v>49</v>
      </c>
      <c r="C139" s="51">
        <v>10000</v>
      </c>
      <c r="D139" s="51"/>
      <c r="E139" s="52">
        <v>10000</v>
      </c>
      <c r="F139" s="53"/>
      <c r="G139" s="55"/>
      <c r="H139" s="55"/>
      <c r="J139" s="55"/>
    </row>
    <row r="140" spans="1:10" s="54" customFormat="1" ht="12.75">
      <c r="A140" s="81"/>
      <c r="B140" s="24" t="s">
        <v>50</v>
      </c>
      <c r="C140" s="14">
        <f>SUM(C141:C141)</f>
        <v>5000</v>
      </c>
      <c r="D140" s="14">
        <f>SUM(D141:D141)</f>
        <v>0</v>
      </c>
      <c r="E140" s="14">
        <f>SUM(E141:E141)</f>
        <v>5000</v>
      </c>
      <c r="F140" s="14">
        <f>SUM(F141:F141)</f>
        <v>0</v>
      </c>
      <c r="G140" s="55"/>
      <c r="H140" s="55"/>
      <c r="J140" s="55"/>
    </row>
    <row r="141" spans="1:10" s="54" customFormat="1" ht="12.75">
      <c r="A141" s="81">
        <v>10</v>
      </c>
      <c r="B141" s="50" t="s">
        <v>45</v>
      </c>
      <c r="C141" s="51">
        <v>5000</v>
      </c>
      <c r="D141" s="51"/>
      <c r="E141" s="52">
        <v>5000</v>
      </c>
      <c r="F141" s="53"/>
      <c r="G141" s="55"/>
      <c r="H141" s="55"/>
      <c r="J141" s="55"/>
    </row>
    <row r="142" spans="1:10" s="54" customFormat="1" ht="12.75">
      <c r="A142" s="81"/>
      <c r="B142" s="24" t="s">
        <v>51</v>
      </c>
      <c r="C142" s="14">
        <f>SUM(C143:C144)</f>
        <v>16000</v>
      </c>
      <c r="D142" s="14">
        <f>SUM(D143:D144)</f>
        <v>0</v>
      </c>
      <c r="E142" s="14">
        <f>SUM(E143:E144)</f>
        <v>16000</v>
      </c>
      <c r="F142" s="14">
        <f>SUM(F143:F144)</f>
        <v>0</v>
      </c>
      <c r="G142" s="55"/>
      <c r="H142" s="55"/>
      <c r="J142" s="55"/>
    </row>
    <row r="143" spans="1:10" s="54" customFormat="1" ht="12.75">
      <c r="A143" s="81">
        <v>11</v>
      </c>
      <c r="B143" s="50" t="s">
        <v>45</v>
      </c>
      <c r="C143" s="51">
        <v>10000</v>
      </c>
      <c r="D143" s="51"/>
      <c r="E143" s="52">
        <v>10000</v>
      </c>
      <c r="F143" s="53"/>
      <c r="G143" s="55"/>
      <c r="H143" s="55"/>
      <c r="J143" s="55"/>
    </row>
    <row r="144" spans="1:10" s="54" customFormat="1" ht="25.5">
      <c r="A144" s="81">
        <v>12</v>
      </c>
      <c r="B144" s="50" t="s">
        <v>52</v>
      </c>
      <c r="C144" s="51">
        <v>6000</v>
      </c>
      <c r="D144" s="51"/>
      <c r="E144" s="52">
        <v>6000</v>
      </c>
      <c r="F144" s="53"/>
      <c r="G144" s="55"/>
      <c r="H144" s="55"/>
      <c r="J144" s="55"/>
    </row>
    <row r="145" spans="1:10" s="54" customFormat="1" ht="12.75">
      <c r="A145" s="81"/>
      <c r="B145" s="24" t="s">
        <v>53</v>
      </c>
      <c r="C145" s="14">
        <f>SUM(C146:C148)</f>
        <v>180000</v>
      </c>
      <c r="D145" s="14">
        <f>SUM(D146:D148)</f>
        <v>0</v>
      </c>
      <c r="E145" s="14">
        <f>SUM(E146:E148)</f>
        <v>180000</v>
      </c>
      <c r="F145" s="14">
        <f>SUM(F146:F148)</f>
        <v>0</v>
      </c>
      <c r="G145" s="55"/>
      <c r="H145" s="55"/>
      <c r="J145" s="55"/>
    </row>
    <row r="146" spans="1:10" s="54" customFormat="1" ht="12.75">
      <c r="A146" s="81">
        <v>13</v>
      </c>
      <c r="B146" s="50" t="s">
        <v>56</v>
      </c>
      <c r="C146" s="51">
        <v>30000</v>
      </c>
      <c r="D146" s="51"/>
      <c r="E146" s="52">
        <v>30000</v>
      </c>
      <c r="F146" s="53"/>
      <c r="G146" s="55"/>
      <c r="H146" s="55"/>
      <c r="J146" s="55"/>
    </row>
    <row r="147" spans="1:10" s="54" customFormat="1" ht="12.75">
      <c r="A147" s="81">
        <v>14</v>
      </c>
      <c r="B147" s="50" t="s">
        <v>54</v>
      </c>
      <c r="C147" s="51">
        <v>10000</v>
      </c>
      <c r="D147" s="51"/>
      <c r="E147" s="52">
        <v>10000</v>
      </c>
      <c r="F147" s="53"/>
      <c r="G147" s="55"/>
      <c r="H147" s="55"/>
      <c r="J147" s="55"/>
    </row>
    <row r="148" spans="1:10" s="54" customFormat="1" ht="12.75">
      <c r="A148" s="81">
        <v>15</v>
      </c>
      <c r="B148" s="50" t="s">
        <v>55</v>
      </c>
      <c r="C148" s="51">
        <v>140000</v>
      </c>
      <c r="D148" s="51"/>
      <c r="E148" s="52">
        <v>140000</v>
      </c>
      <c r="F148" s="53"/>
      <c r="G148" s="55"/>
      <c r="H148" s="55"/>
      <c r="J148" s="55"/>
    </row>
    <row r="149" spans="1:10" s="54" customFormat="1" ht="12.75">
      <c r="A149" s="81"/>
      <c r="B149" s="24" t="s">
        <v>59</v>
      </c>
      <c r="C149" s="14">
        <f>SUM(C150:C150)</f>
        <v>5000</v>
      </c>
      <c r="D149" s="14">
        <f>SUM(D150:D150)</f>
        <v>0</v>
      </c>
      <c r="E149" s="14">
        <f>SUM(E150:E150)</f>
        <v>5000</v>
      </c>
      <c r="F149" s="14">
        <f>SUM(F150:F150)</f>
        <v>0</v>
      </c>
      <c r="G149" s="55"/>
      <c r="H149" s="55"/>
      <c r="J149" s="55"/>
    </row>
    <row r="150" spans="1:10" s="54" customFormat="1" ht="12.75">
      <c r="A150" s="81">
        <v>16</v>
      </c>
      <c r="B150" s="50" t="s">
        <v>58</v>
      </c>
      <c r="C150" s="51">
        <v>5000</v>
      </c>
      <c r="D150" s="51"/>
      <c r="E150" s="52">
        <v>5000</v>
      </c>
      <c r="F150" s="53"/>
      <c r="G150" s="55"/>
      <c r="H150" s="55"/>
      <c r="J150" s="55"/>
    </row>
    <row r="151" spans="1:10" s="54" customFormat="1" ht="25.5">
      <c r="A151" s="63" t="s">
        <v>25</v>
      </c>
      <c r="B151" s="40" t="s">
        <v>124</v>
      </c>
      <c r="C151" s="14">
        <f>SUM(C152:C153)</f>
        <v>330000</v>
      </c>
      <c r="D151" s="14">
        <f>SUM(D152:D153)</f>
        <v>0</v>
      </c>
      <c r="E151" s="14">
        <f>SUM(E152:E153)</f>
        <v>330000</v>
      </c>
      <c r="F151" s="14">
        <f>SUM(F152:F153)</f>
        <v>0</v>
      </c>
      <c r="G151" s="55"/>
      <c r="H151" s="55"/>
      <c r="J151" s="55"/>
    </row>
    <row r="152" spans="1:10" s="54" customFormat="1" ht="12.75">
      <c r="A152" s="81">
        <v>17</v>
      </c>
      <c r="B152" s="50" t="s">
        <v>57</v>
      </c>
      <c r="C152" s="51">
        <v>290000</v>
      </c>
      <c r="D152" s="51"/>
      <c r="E152" s="52">
        <v>290000</v>
      </c>
      <c r="F152" s="53"/>
      <c r="G152" s="55"/>
      <c r="H152" s="55"/>
      <c r="J152" s="55"/>
    </row>
    <row r="153" spans="1:10" s="54" customFormat="1" ht="25.5">
      <c r="A153" s="81">
        <v>18</v>
      </c>
      <c r="B153" s="50" t="s">
        <v>60</v>
      </c>
      <c r="C153" s="51">
        <v>40000</v>
      </c>
      <c r="D153" s="51"/>
      <c r="E153" s="52">
        <v>40000</v>
      </c>
      <c r="F153" s="53"/>
      <c r="G153" s="55"/>
      <c r="H153" s="55"/>
      <c r="J153" s="55"/>
    </row>
    <row r="154" spans="1:10" ht="25.5">
      <c r="A154" s="78" t="s">
        <v>141</v>
      </c>
      <c r="B154" s="21" t="s">
        <v>12</v>
      </c>
      <c r="C154" s="23">
        <f>C155</f>
        <v>3769000</v>
      </c>
      <c r="D154" s="23">
        <f>D155</f>
        <v>0</v>
      </c>
      <c r="E154" s="23">
        <f>E155</f>
        <v>3769000</v>
      </c>
      <c r="F154" s="23">
        <f>F155</f>
        <v>0</v>
      </c>
      <c r="G154" s="30"/>
      <c r="H154" s="30"/>
      <c r="J154" s="30"/>
    </row>
    <row r="155" spans="1:10" s="13" customFormat="1" ht="12.75">
      <c r="A155" s="12" t="s">
        <v>63</v>
      </c>
      <c r="B155" s="24" t="s">
        <v>62</v>
      </c>
      <c r="C155" s="14">
        <f>SUM(C156)</f>
        <v>3769000</v>
      </c>
      <c r="D155" s="14">
        <f>SUM(D156)</f>
        <v>0</v>
      </c>
      <c r="E155" s="14">
        <f>SUM(E156)</f>
        <v>3769000</v>
      </c>
      <c r="F155" s="14">
        <f>SUM(F156)</f>
        <v>0</v>
      </c>
      <c r="G155" s="41"/>
      <c r="H155" s="41"/>
      <c r="J155" s="41"/>
    </row>
    <row r="156" spans="1:10" ht="12.75">
      <c r="A156" s="11">
        <v>1</v>
      </c>
      <c r="B156" s="42" t="s">
        <v>80</v>
      </c>
      <c r="C156" s="37">
        <v>3769000</v>
      </c>
      <c r="D156" s="37"/>
      <c r="E156" s="43">
        <v>3769000</v>
      </c>
      <c r="F156" s="44"/>
      <c r="G156" s="30"/>
      <c r="H156" s="30"/>
      <c r="J156" s="30"/>
    </row>
    <row r="157" spans="1:10" ht="25.5">
      <c r="A157" s="76" t="s">
        <v>148</v>
      </c>
      <c r="B157" s="16" t="s">
        <v>13</v>
      </c>
      <c r="C157" s="18">
        <f>C158+C161+C171</f>
        <v>1204000</v>
      </c>
      <c r="D157" s="18">
        <f>D158+D161+D171</f>
        <v>0</v>
      </c>
      <c r="E157" s="18">
        <f>E158+E161+E171</f>
        <v>1204000</v>
      </c>
      <c r="F157" s="18">
        <f>F158+F161+F171</f>
        <v>0</v>
      </c>
      <c r="G157" s="30"/>
      <c r="H157" s="30"/>
      <c r="J157" s="30"/>
    </row>
    <row r="158" spans="1:10" s="34" customFormat="1" ht="12.75">
      <c r="A158" s="12" t="s">
        <v>63</v>
      </c>
      <c r="B158" s="24" t="s">
        <v>62</v>
      </c>
      <c r="C158" s="14">
        <f>SUM(C159:C160)</f>
        <v>400000</v>
      </c>
      <c r="D158" s="14">
        <f>SUM(D159:D160)</f>
        <v>0</v>
      </c>
      <c r="E158" s="14">
        <f>SUM(E159:E160)</f>
        <v>400000</v>
      </c>
      <c r="F158" s="14">
        <f>SUM(F159:F160)</f>
        <v>0</v>
      </c>
      <c r="G158" s="33"/>
      <c r="H158" s="33"/>
      <c r="J158" s="33"/>
    </row>
    <row r="159" spans="1:10" s="35" customFormat="1" ht="12.75">
      <c r="A159" s="11">
        <v>1</v>
      </c>
      <c r="B159" s="42" t="s">
        <v>64</v>
      </c>
      <c r="C159" s="39">
        <v>50000</v>
      </c>
      <c r="D159" s="43"/>
      <c r="E159" s="56">
        <v>50000</v>
      </c>
      <c r="F159" s="56"/>
      <c r="G159" s="32"/>
      <c r="H159" s="32"/>
      <c r="J159" s="32"/>
    </row>
    <row r="160" spans="1:10" s="35" customFormat="1" ht="25.5">
      <c r="A160" s="11">
        <v>2</v>
      </c>
      <c r="B160" s="42" t="s">
        <v>120</v>
      </c>
      <c r="C160" s="39">
        <v>350000</v>
      </c>
      <c r="D160" s="43"/>
      <c r="E160" s="56">
        <v>350000</v>
      </c>
      <c r="F160" s="56"/>
      <c r="G160" s="32"/>
      <c r="H160" s="32"/>
      <c r="J160" s="32"/>
    </row>
    <row r="161" spans="1:10" s="34" customFormat="1" ht="12.75">
      <c r="A161" s="12" t="s">
        <v>27</v>
      </c>
      <c r="B161" s="24" t="s">
        <v>26</v>
      </c>
      <c r="C161" s="14">
        <f>SUM(C162:C170)</f>
        <v>246000</v>
      </c>
      <c r="D161" s="14">
        <f>SUM(D162:D170)</f>
        <v>0</v>
      </c>
      <c r="E161" s="14">
        <f>SUM(E162:E170)</f>
        <v>246000</v>
      </c>
      <c r="F161" s="14">
        <f>SUM(F162:F170)</f>
        <v>0</v>
      </c>
      <c r="G161" s="33"/>
      <c r="H161" s="33"/>
      <c r="J161" s="33"/>
    </row>
    <row r="162" spans="1:10" s="35" customFormat="1" ht="12.75">
      <c r="A162" s="11">
        <v>3</v>
      </c>
      <c r="B162" s="42" t="s">
        <v>65</v>
      </c>
      <c r="C162" s="39">
        <v>24000</v>
      </c>
      <c r="D162" s="43"/>
      <c r="E162" s="56">
        <v>24000</v>
      </c>
      <c r="F162" s="56"/>
      <c r="G162" s="32"/>
      <c r="H162" s="32"/>
      <c r="J162" s="32"/>
    </row>
    <row r="163" spans="1:10" s="35" customFormat="1" ht="25.5">
      <c r="A163" s="11">
        <v>4</v>
      </c>
      <c r="B163" s="42" t="s">
        <v>121</v>
      </c>
      <c r="C163" s="39">
        <v>100000</v>
      </c>
      <c r="D163" s="43"/>
      <c r="E163" s="56">
        <v>100000</v>
      </c>
      <c r="F163" s="56"/>
      <c r="G163" s="32"/>
      <c r="H163" s="32"/>
      <c r="J163" s="32"/>
    </row>
    <row r="164" spans="1:10" s="35" customFormat="1" ht="12.75">
      <c r="A164" s="11">
        <v>5</v>
      </c>
      <c r="B164" s="42" t="s">
        <v>66</v>
      </c>
      <c r="C164" s="39">
        <v>20000</v>
      </c>
      <c r="D164" s="43"/>
      <c r="E164" s="56">
        <v>20000</v>
      </c>
      <c r="F164" s="56"/>
      <c r="G164" s="32"/>
      <c r="H164" s="32"/>
      <c r="J164" s="32"/>
    </row>
    <row r="165" spans="1:10" s="35" customFormat="1" ht="12.75">
      <c r="A165" s="11">
        <v>6</v>
      </c>
      <c r="B165" s="42" t="s">
        <v>179</v>
      </c>
      <c r="C165" s="39">
        <v>5000</v>
      </c>
      <c r="D165" s="43"/>
      <c r="E165" s="56">
        <v>5000</v>
      </c>
      <c r="F165" s="56"/>
      <c r="G165" s="32"/>
      <c r="H165" s="32"/>
      <c r="J165" s="32"/>
    </row>
    <row r="166" spans="1:10" s="35" customFormat="1" ht="25.5">
      <c r="A166" s="11">
        <v>7</v>
      </c>
      <c r="B166" s="42" t="s">
        <v>180</v>
      </c>
      <c r="C166" s="39">
        <v>5000</v>
      </c>
      <c r="D166" s="43"/>
      <c r="E166" s="56">
        <v>5000</v>
      </c>
      <c r="F166" s="56"/>
      <c r="G166" s="32"/>
      <c r="H166" s="32"/>
      <c r="J166" s="32"/>
    </row>
    <row r="167" spans="1:10" s="35" customFormat="1" ht="12.75">
      <c r="A167" s="11">
        <v>8</v>
      </c>
      <c r="B167" s="42" t="s">
        <v>67</v>
      </c>
      <c r="C167" s="39">
        <v>7000</v>
      </c>
      <c r="D167" s="43"/>
      <c r="E167" s="56">
        <v>7000</v>
      </c>
      <c r="F167" s="56"/>
      <c r="G167" s="32"/>
      <c r="H167" s="32"/>
      <c r="J167" s="32"/>
    </row>
    <row r="168" spans="1:10" s="35" customFormat="1" ht="12.75">
      <c r="A168" s="11">
        <v>9</v>
      </c>
      <c r="B168" s="42" t="s">
        <v>68</v>
      </c>
      <c r="C168" s="39">
        <v>20000</v>
      </c>
      <c r="D168" s="43"/>
      <c r="E168" s="56">
        <v>20000</v>
      </c>
      <c r="F168" s="56"/>
      <c r="G168" s="32"/>
      <c r="H168" s="32"/>
      <c r="J168" s="32"/>
    </row>
    <row r="169" spans="1:10" s="35" customFormat="1" ht="25.5">
      <c r="A169" s="11">
        <v>10</v>
      </c>
      <c r="B169" s="42" t="s">
        <v>69</v>
      </c>
      <c r="C169" s="39">
        <v>15000</v>
      </c>
      <c r="D169" s="43"/>
      <c r="E169" s="56">
        <v>15000</v>
      </c>
      <c r="F169" s="56"/>
      <c r="G169" s="32"/>
      <c r="H169" s="32"/>
      <c r="J169" s="32"/>
    </row>
    <row r="170" spans="1:10" s="35" customFormat="1" ht="12.75">
      <c r="A170" s="11">
        <v>11</v>
      </c>
      <c r="B170" s="42" t="s">
        <v>122</v>
      </c>
      <c r="C170" s="39">
        <v>50000</v>
      </c>
      <c r="D170" s="43"/>
      <c r="E170" s="56">
        <v>50000</v>
      </c>
      <c r="F170" s="56"/>
      <c r="G170" s="32"/>
      <c r="H170" s="32"/>
      <c r="J170" s="32"/>
    </row>
    <row r="171" spans="1:10" s="58" customFormat="1" ht="12.75">
      <c r="A171" s="12" t="s">
        <v>24</v>
      </c>
      <c r="B171" s="24" t="s">
        <v>23</v>
      </c>
      <c r="C171" s="46">
        <f>C172+C181</f>
        <v>558000</v>
      </c>
      <c r="D171" s="46">
        <f>D172+D181</f>
        <v>0</v>
      </c>
      <c r="E171" s="46">
        <f>E172+E181</f>
        <v>558000</v>
      </c>
      <c r="F171" s="46">
        <f>F172+F181</f>
        <v>0</v>
      </c>
      <c r="G171" s="59"/>
      <c r="H171" s="59"/>
      <c r="J171" s="59"/>
    </row>
    <row r="172" spans="1:10" s="58" customFormat="1" ht="12.75">
      <c r="A172" s="12" t="s">
        <v>29</v>
      </c>
      <c r="B172" s="24" t="s">
        <v>28</v>
      </c>
      <c r="C172" s="46">
        <f>SUM(C173:C180)</f>
        <v>234000</v>
      </c>
      <c r="D172" s="46">
        <f>SUM(D173:D180)</f>
        <v>0</v>
      </c>
      <c r="E172" s="46">
        <f>SUM(E173:E180)</f>
        <v>234000</v>
      </c>
      <c r="F172" s="46">
        <f>SUM(F173:F180)</f>
        <v>0</v>
      </c>
      <c r="G172" s="59"/>
      <c r="H172" s="59"/>
      <c r="J172" s="59"/>
    </row>
    <row r="173" spans="1:10" s="35" customFormat="1" ht="12.75">
      <c r="A173" s="11">
        <v>12</v>
      </c>
      <c r="B173" s="42" t="s">
        <v>132</v>
      </c>
      <c r="C173" s="39">
        <v>100000</v>
      </c>
      <c r="D173" s="43"/>
      <c r="E173" s="56">
        <v>100000</v>
      </c>
      <c r="F173" s="56"/>
      <c r="G173" s="32"/>
      <c r="H173" s="32"/>
      <c r="J173" s="32"/>
    </row>
    <row r="174" spans="1:10" s="35" customFormat="1" ht="12.75">
      <c r="A174" s="11">
        <v>13</v>
      </c>
      <c r="B174" s="42" t="s">
        <v>14</v>
      </c>
      <c r="C174" s="39">
        <v>25000</v>
      </c>
      <c r="D174" s="43"/>
      <c r="E174" s="56">
        <v>25000</v>
      </c>
      <c r="F174" s="56"/>
      <c r="G174" s="32"/>
      <c r="H174" s="32"/>
      <c r="J174" s="32"/>
    </row>
    <row r="175" spans="1:10" s="35" customFormat="1" ht="12.75">
      <c r="A175" s="11">
        <v>14</v>
      </c>
      <c r="B175" s="42" t="s">
        <v>70</v>
      </c>
      <c r="C175" s="39">
        <v>25000</v>
      </c>
      <c r="D175" s="43"/>
      <c r="E175" s="56">
        <v>25000</v>
      </c>
      <c r="F175" s="56"/>
      <c r="G175" s="32"/>
      <c r="H175" s="32"/>
      <c r="J175" s="32"/>
    </row>
    <row r="176" spans="1:10" s="35" customFormat="1" ht="12.75">
      <c r="A176" s="11">
        <v>15</v>
      </c>
      <c r="B176" s="42" t="s">
        <v>71</v>
      </c>
      <c r="C176" s="39">
        <v>50000</v>
      </c>
      <c r="D176" s="43"/>
      <c r="E176" s="56">
        <v>50000</v>
      </c>
      <c r="F176" s="56"/>
      <c r="G176" s="32"/>
      <c r="H176" s="32"/>
      <c r="J176" s="32"/>
    </row>
    <row r="177" spans="1:10" s="35" customFormat="1" ht="12.75">
      <c r="A177" s="11">
        <v>16</v>
      </c>
      <c r="B177" s="42" t="s">
        <v>72</v>
      </c>
      <c r="C177" s="39">
        <v>4000</v>
      </c>
      <c r="D177" s="43"/>
      <c r="E177" s="56">
        <v>4000</v>
      </c>
      <c r="F177" s="56"/>
      <c r="G177" s="32"/>
      <c r="H177" s="32"/>
      <c r="J177" s="32"/>
    </row>
    <row r="178" spans="1:10" s="35" customFormat="1" ht="25.5">
      <c r="A178" s="11">
        <v>17</v>
      </c>
      <c r="B178" s="42" t="s">
        <v>73</v>
      </c>
      <c r="C178" s="39">
        <v>9000</v>
      </c>
      <c r="D178" s="43"/>
      <c r="E178" s="56">
        <v>9000</v>
      </c>
      <c r="F178" s="56"/>
      <c r="G178" s="32"/>
      <c r="H178" s="32"/>
      <c r="J178" s="32"/>
    </row>
    <row r="179" spans="1:10" s="35" customFormat="1" ht="12.75">
      <c r="A179" s="11">
        <v>18</v>
      </c>
      <c r="B179" s="42" t="s">
        <v>74</v>
      </c>
      <c r="C179" s="39">
        <v>10000</v>
      </c>
      <c r="D179" s="43"/>
      <c r="E179" s="56">
        <v>10000</v>
      </c>
      <c r="F179" s="56"/>
      <c r="G179" s="32"/>
      <c r="H179" s="32"/>
      <c r="J179" s="32"/>
    </row>
    <row r="180" spans="1:10" s="35" customFormat="1" ht="12.75">
      <c r="A180" s="11">
        <v>19</v>
      </c>
      <c r="B180" s="42" t="s">
        <v>75</v>
      </c>
      <c r="C180" s="39">
        <v>11000</v>
      </c>
      <c r="D180" s="43"/>
      <c r="E180" s="56">
        <v>11000</v>
      </c>
      <c r="F180" s="56"/>
      <c r="G180" s="32"/>
      <c r="H180" s="32"/>
      <c r="J180" s="32"/>
    </row>
    <row r="181" spans="1:10" s="57" customFormat="1" ht="25.5">
      <c r="A181" s="63" t="s">
        <v>25</v>
      </c>
      <c r="B181" s="40" t="s">
        <v>124</v>
      </c>
      <c r="C181" s="46">
        <f>SUM(C182:C187)</f>
        <v>324000</v>
      </c>
      <c r="D181" s="46">
        <f>SUM(D182:D187)</f>
        <v>0</v>
      </c>
      <c r="E181" s="46">
        <f>SUM(E182:E187)</f>
        <v>324000</v>
      </c>
      <c r="F181" s="46">
        <f>SUM(F182:F187)</f>
        <v>0</v>
      </c>
      <c r="G181" s="41"/>
      <c r="H181" s="41"/>
      <c r="J181" s="41"/>
    </row>
    <row r="182" spans="1:10" s="35" customFormat="1" ht="25.5">
      <c r="A182" s="11">
        <v>20</v>
      </c>
      <c r="B182" s="42" t="s">
        <v>76</v>
      </c>
      <c r="C182" s="39">
        <f>60000-22000</f>
        <v>38000</v>
      </c>
      <c r="D182" s="39"/>
      <c r="E182" s="56">
        <v>38000</v>
      </c>
      <c r="F182" s="56"/>
      <c r="G182" s="32"/>
      <c r="H182" s="32"/>
      <c r="J182" s="32"/>
    </row>
    <row r="183" spans="1:10" s="35" customFormat="1" ht="25.5">
      <c r="A183" s="11">
        <v>21</v>
      </c>
      <c r="B183" s="42" t="s">
        <v>77</v>
      </c>
      <c r="C183" s="39">
        <f>50000-13000</f>
        <v>37000</v>
      </c>
      <c r="D183" s="39"/>
      <c r="E183" s="56">
        <v>37000</v>
      </c>
      <c r="F183" s="56"/>
      <c r="G183" s="32"/>
      <c r="H183" s="32"/>
      <c r="J183" s="32"/>
    </row>
    <row r="184" spans="1:10" s="35" customFormat="1" ht="12.75">
      <c r="A184" s="11">
        <v>22</v>
      </c>
      <c r="B184" s="42" t="s">
        <v>131</v>
      </c>
      <c r="C184" s="39">
        <v>26000</v>
      </c>
      <c r="D184" s="39"/>
      <c r="E184" s="39">
        <v>26000</v>
      </c>
      <c r="F184" s="56"/>
      <c r="G184" s="32"/>
      <c r="H184" s="32"/>
      <c r="J184" s="32"/>
    </row>
    <row r="185" spans="1:10" s="35" customFormat="1" ht="12.75">
      <c r="A185" s="11">
        <v>23</v>
      </c>
      <c r="B185" s="42" t="s">
        <v>133</v>
      </c>
      <c r="C185" s="39">
        <v>68000</v>
      </c>
      <c r="D185" s="39"/>
      <c r="E185" s="56">
        <v>68000</v>
      </c>
      <c r="F185" s="56"/>
      <c r="G185" s="32"/>
      <c r="H185" s="32"/>
      <c r="J185" s="32"/>
    </row>
    <row r="186" spans="1:10" s="35" customFormat="1" ht="63.75">
      <c r="A186" s="11">
        <v>24</v>
      </c>
      <c r="B186" s="42" t="s">
        <v>109</v>
      </c>
      <c r="C186" s="39">
        <v>120000</v>
      </c>
      <c r="D186" s="39"/>
      <c r="E186" s="56">
        <v>120000</v>
      </c>
      <c r="F186" s="56"/>
      <c r="G186" s="32"/>
      <c r="H186" s="32"/>
      <c r="J186" s="32"/>
    </row>
    <row r="187" spans="1:10" s="35" customFormat="1" ht="12.75">
      <c r="A187" s="11">
        <v>25</v>
      </c>
      <c r="B187" s="42" t="s">
        <v>134</v>
      </c>
      <c r="C187" s="39">
        <v>35000</v>
      </c>
      <c r="D187" s="39"/>
      <c r="E187" s="56">
        <v>35000</v>
      </c>
      <c r="F187" s="56"/>
      <c r="G187" s="32"/>
      <c r="H187" s="32"/>
      <c r="J187" s="32"/>
    </row>
    <row r="188" spans="1:10" ht="25.5">
      <c r="A188" s="76" t="s">
        <v>149</v>
      </c>
      <c r="B188" s="16" t="s">
        <v>15</v>
      </c>
      <c r="C188" s="18">
        <f>C189+C191</f>
        <v>2800000</v>
      </c>
      <c r="D188" s="18">
        <f>D189+D191</f>
        <v>0</v>
      </c>
      <c r="E188" s="18">
        <f>E189+E191</f>
        <v>2800000</v>
      </c>
      <c r="F188" s="18">
        <f>F189+F191</f>
        <v>0</v>
      </c>
      <c r="G188" s="30"/>
      <c r="H188" s="30"/>
      <c r="J188" s="30"/>
    </row>
    <row r="189" spans="1:10" s="13" customFormat="1" ht="12.75">
      <c r="A189" s="12" t="s">
        <v>27</v>
      </c>
      <c r="B189" s="24" t="s">
        <v>26</v>
      </c>
      <c r="C189" s="25">
        <f>SUM(C190)</f>
        <v>143000</v>
      </c>
      <c r="D189" s="25">
        <f>SUM(D190)</f>
        <v>0</v>
      </c>
      <c r="E189" s="25">
        <f>SUM(E190)</f>
        <v>143000</v>
      </c>
      <c r="F189" s="25">
        <f>SUM(F190)</f>
        <v>0</v>
      </c>
      <c r="G189" s="41"/>
      <c r="H189" s="41"/>
      <c r="J189" s="41"/>
    </row>
    <row r="190" spans="1:10" ht="12.75">
      <c r="A190" s="11">
        <v>1</v>
      </c>
      <c r="B190" s="47" t="s">
        <v>105</v>
      </c>
      <c r="C190" s="37">
        <v>143000</v>
      </c>
      <c r="D190" s="43"/>
      <c r="E190" s="43">
        <v>143000</v>
      </c>
      <c r="F190" s="44"/>
      <c r="G190" s="30"/>
      <c r="H190" s="30"/>
      <c r="J190" s="30"/>
    </row>
    <row r="191" spans="1:10" s="13" customFormat="1" ht="12.75">
      <c r="A191" s="12" t="s">
        <v>24</v>
      </c>
      <c r="B191" s="24" t="s">
        <v>23</v>
      </c>
      <c r="C191" s="25">
        <f>C192+C203</f>
        <v>2657000</v>
      </c>
      <c r="D191" s="25">
        <f>D192+D203</f>
        <v>0</v>
      </c>
      <c r="E191" s="25">
        <f>E192+E203</f>
        <v>2657000</v>
      </c>
      <c r="F191" s="25">
        <f>F192+F203</f>
        <v>0</v>
      </c>
      <c r="G191" s="41"/>
      <c r="H191" s="41"/>
      <c r="J191" s="41"/>
    </row>
    <row r="192" spans="1:10" s="13" customFormat="1" ht="12.75">
      <c r="A192" s="12" t="s">
        <v>29</v>
      </c>
      <c r="B192" s="24" t="s">
        <v>28</v>
      </c>
      <c r="C192" s="49">
        <f>SUM(C193:C202)</f>
        <v>1523000</v>
      </c>
      <c r="D192" s="49">
        <f>SUM(D193:D202)</f>
        <v>0</v>
      </c>
      <c r="E192" s="49">
        <f>SUM(E193:E202)</f>
        <v>1523000</v>
      </c>
      <c r="F192" s="49">
        <f>SUM(F193:F202)</f>
        <v>0</v>
      </c>
      <c r="G192" s="41"/>
      <c r="H192" s="41"/>
      <c r="J192" s="41"/>
    </row>
    <row r="193" spans="1:10" ht="12.75">
      <c r="A193" s="11">
        <v>2</v>
      </c>
      <c r="B193" s="47" t="s">
        <v>99</v>
      </c>
      <c r="C193" s="48">
        <v>250000</v>
      </c>
      <c r="D193" s="43"/>
      <c r="E193" s="43">
        <v>250000</v>
      </c>
      <c r="F193" s="44"/>
      <c r="G193" s="30"/>
      <c r="H193" s="30"/>
      <c r="J193" s="30"/>
    </row>
    <row r="194" spans="1:10" ht="12.75">
      <c r="A194" s="11">
        <v>3</v>
      </c>
      <c r="B194" s="47" t="s">
        <v>102</v>
      </c>
      <c r="C194" s="48">
        <v>200000</v>
      </c>
      <c r="D194" s="43"/>
      <c r="E194" s="43">
        <v>200000</v>
      </c>
      <c r="F194" s="44"/>
      <c r="G194" s="30"/>
      <c r="H194" s="30"/>
      <c r="J194" s="30"/>
    </row>
    <row r="195" spans="1:10" ht="12.75">
      <c r="A195" s="11">
        <v>4</v>
      </c>
      <c r="B195" s="47" t="s">
        <v>100</v>
      </c>
      <c r="C195" s="48">
        <v>150000</v>
      </c>
      <c r="D195" s="43"/>
      <c r="E195" s="43">
        <v>150000</v>
      </c>
      <c r="F195" s="44"/>
      <c r="G195" s="30"/>
      <c r="H195" s="30"/>
      <c r="J195" s="30"/>
    </row>
    <row r="196" spans="1:10" ht="25.5">
      <c r="A196" s="11">
        <v>5</v>
      </c>
      <c r="B196" s="47" t="s">
        <v>103</v>
      </c>
      <c r="C196" s="48">
        <v>550000</v>
      </c>
      <c r="D196" s="43"/>
      <c r="E196" s="43">
        <v>550000</v>
      </c>
      <c r="F196" s="44"/>
      <c r="G196" s="30"/>
      <c r="H196" s="30"/>
      <c r="J196" s="30"/>
    </row>
    <row r="197" spans="1:10" ht="12.75">
      <c r="A197" s="11">
        <v>6</v>
      </c>
      <c r="B197" s="47" t="s">
        <v>181</v>
      </c>
      <c r="C197" s="37">
        <v>20000</v>
      </c>
      <c r="D197" s="43"/>
      <c r="E197" s="43">
        <v>20000</v>
      </c>
      <c r="F197" s="44"/>
      <c r="G197" s="30"/>
      <c r="H197" s="30"/>
      <c r="J197" s="30"/>
    </row>
    <row r="198" spans="1:10" ht="12.75">
      <c r="A198" s="11">
        <v>7</v>
      </c>
      <c r="B198" s="47" t="s">
        <v>104</v>
      </c>
      <c r="C198" s="37">
        <v>21000</v>
      </c>
      <c r="D198" s="43"/>
      <c r="E198" s="43">
        <v>21000</v>
      </c>
      <c r="F198" s="44"/>
      <c r="G198" s="30"/>
      <c r="H198" s="30"/>
      <c r="J198" s="30"/>
    </row>
    <row r="199" spans="1:10" ht="12.75">
      <c r="A199" s="11">
        <v>8</v>
      </c>
      <c r="B199" s="47" t="s">
        <v>106</v>
      </c>
      <c r="C199" s="48">
        <v>225000</v>
      </c>
      <c r="D199" s="43"/>
      <c r="E199" s="43">
        <v>225000</v>
      </c>
      <c r="F199" s="44"/>
      <c r="G199" s="30"/>
      <c r="H199" s="30"/>
      <c r="J199" s="30"/>
    </row>
    <row r="200" spans="1:10" ht="25.5">
      <c r="A200" s="11">
        <v>9</v>
      </c>
      <c r="B200" s="47" t="s">
        <v>107</v>
      </c>
      <c r="C200" s="48">
        <v>4000</v>
      </c>
      <c r="D200" s="43"/>
      <c r="E200" s="43">
        <v>4000</v>
      </c>
      <c r="F200" s="44"/>
      <c r="G200" s="30"/>
      <c r="H200" s="30"/>
      <c r="J200" s="30"/>
    </row>
    <row r="201" spans="1:10" ht="12.75">
      <c r="A201" s="11">
        <v>10</v>
      </c>
      <c r="B201" s="47" t="s">
        <v>101</v>
      </c>
      <c r="C201" s="48">
        <v>68000</v>
      </c>
      <c r="D201" s="43"/>
      <c r="E201" s="43">
        <v>68000</v>
      </c>
      <c r="F201" s="44"/>
      <c r="G201" s="30"/>
      <c r="H201" s="30"/>
      <c r="J201" s="30"/>
    </row>
    <row r="202" spans="1:10" ht="12.75">
      <c r="A202" s="11">
        <v>11</v>
      </c>
      <c r="B202" s="47" t="s">
        <v>135</v>
      </c>
      <c r="C202" s="48">
        <v>35000</v>
      </c>
      <c r="D202" s="43"/>
      <c r="E202" s="43">
        <v>35000</v>
      </c>
      <c r="F202" s="44"/>
      <c r="G202" s="30"/>
      <c r="H202" s="30"/>
      <c r="J202" s="30"/>
    </row>
    <row r="203" spans="1:6" s="13" customFormat="1" ht="25.5">
      <c r="A203" s="63" t="s">
        <v>25</v>
      </c>
      <c r="B203" s="40" t="s">
        <v>124</v>
      </c>
      <c r="C203" s="46">
        <f>SUM(C204:C206)</f>
        <v>1134000</v>
      </c>
      <c r="D203" s="46">
        <f>SUM(D204:D206)</f>
        <v>0</v>
      </c>
      <c r="E203" s="46">
        <f>SUM(E204:E206)</f>
        <v>1134000</v>
      </c>
      <c r="F203" s="46">
        <f>SUM(F204:F206)</f>
        <v>0</v>
      </c>
    </row>
    <row r="204" spans="1:6" ht="12.75">
      <c r="A204" s="11">
        <v>12</v>
      </c>
      <c r="B204" s="15" t="s">
        <v>108</v>
      </c>
      <c r="C204" s="39">
        <v>1000000</v>
      </c>
      <c r="D204" s="43"/>
      <c r="E204" s="39">
        <v>1000000</v>
      </c>
      <c r="F204" s="44"/>
    </row>
    <row r="205" spans="1:10" ht="12.75">
      <c r="A205" s="11">
        <v>13</v>
      </c>
      <c r="B205" s="47" t="s">
        <v>110</v>
      </c>
      <c r="C205" s="48">
        <v>74000</v>
      </c>
      <c r="D205" s="43"/>
      <c r="E205" s="43">
        <v>74000</v>
      </c>
      <c r="F205" s="44"/>
      <c r="G205" s="30"/>
      <c r="H205" s="30"/>
      <c r="J205" s="30"/>
    </row>
    <row r="206" spans="1:10" ht="25.5">
      <c r="A206" s="11">
        <v>14</v>
      </c>
      <c r="B206" s="47" t="s">
        <v>117</v>
      </c>
      <c r="C206" s="48">
        <v>60000</v>
      </c>
      <c r="D206" s="43"/>
      <c r="E206" s="43">
        <v>60000</v>
      </c>
      <c r="F206" s="44"/>
      <c r="G206" s="30"/>
      <c r="H206" s="30"/>
      <c r="J206" s="30"/>
    </row>
    <row r="207" spans="1:10" ht="12.75">
      <c r="A207" s="74" t="s">
        <v>22</v>
      </c>
      <c r="B207" s="69" t="s">
        <v>156</v>
      </c>
      <c r="C207" s="70"/>
      <c r="D207" s="70"/>
      <c r="E207" s="70"/>
      <c r="F207" s="71"/>
      <c r="G207" s="30"/>
      <c r="H207" s="30"/>
      <c r="J207" s="30"/>
    </row>
    <row r="208" spans="1:10" s="68" customFormat="1" ht="25.5">
      <c r="A208" s="82" t="s">
        <v>22</v>
      </c>
      <c r="B208" s="83" t="s">
        <v>151</v>
      </c>
      <c r="C208" s="84">
        <f>C209+C212+C216+C221+C223+C227</f>
        <v>47009000</v>
      </c>
      <c r="D208" s="84">
        <f>D209+D212+D216+D221+D223+D227</f>
        <v>30587000</v>
      </c>
      <c r="E208" s="84">
        <f>E209+E212+E216+E221+E223+E227</f>
        <v>12576000</v>
      </c>
      <c r="F208" s="84">
        <f>F209+F212+F216+F221+F223+F227</f>
        <v>3846000</v>
      </c>
      <c r="G208" s="32"/>
      <c r="H208" s="32"/>
      <c r="J208" s="32"/>
    </row>
    <row r="209" spans="1:6" s="13" customFormat="1" ht="12.75">
      <c r="A209" s="63" t="s">
        <v>172</v>
      </c>
      <c r="B209" s="40" t="s">
        <v>20</v>
      </c>
      <c r="C209" s="46">
        <f>SUM(C210:C211)</f>
        <v>495000</v>
      </c>
      <c r="D209" s="46">
        <f>SUM(D210:D211)</f>
        <v>0</v>
      </c>
      <c r="E209" s="46">
        <f>SUM(E210:E211)</f>
        <v>495000</v>
      </c>
      <c r="F209" s="46">
        <f>SUM(F210:F211)</f>
        <v>0</v>
      </c>
    </row>
    <row r="210" spans="1:10" ht="25.5">
      <c r="A210" s="11">
        <v>66</v>
      </c>
      <c r="B210" s="47" t="s">
        <v>157</v>
      </c>
      <c r="C210" s="48">
        <v>132000</v>
      </c>
      <c r="D210" s="43"/>
      <c r="E210" s="43">
        <v>132000</v>
      </c>
      <c r="F210" s="44"/>
      <c r="G210" s="30"/>
      <c r="H210" s="30"/>
      <c r="J210" s="30"/>
    </row>
    <row r="211" spans="1:10" ht="25.5">
      <c r="A211" s="11">
        <v>66</v>
      </c>
      <c r="B211" s="47" t="s">
        <v>158</v>
      </c>
      <c r="C211" s="48">
        <v>363000</v>
      </c>
      <c r="D211" s="43"/>
      <c r="E211" s="43">
        <v>363000</v>
      </c>
      <c r="F211" s="44"/>
      <c r="G211" s="30"/>
      <c r="H211" s="30"/>
      <c r="J211" s="30"/>
    </row>
    <row r="212" spans="1:10" s="13" customFormat="1" ht="12.75">
      <c r="A212" s="12" t="s">
        <v>173</v>
      </c>
      <c r="B212" s="72" t="s">
        <v>20</v>
      </c>
      <c r="C212" s="49">
        <f>SUM(C213:C215)</f>
        <v>18637000</v>
      </c>
      <c r="D212" s="49">
        <f>SUM(D213:D215)</f>
        <v>18363000</v>
      </c>
      <c r="E212" s="49">
        <f>SUM(E213:E215)</f>
        <v>274000</v>
      </c>
      <c r="F212" s="49">
        <f>SUM(F213:F215)</f>
        <v>0</v>
      </c>
      <c r="G212" s="41"/>
      <c r="H212" s="41"/>
      <c r="J212" s="41"/>
    </row>
    <row r="213" spans="1:10" ht="12.75">
      <c r="A213" s="11">
        <v>67</v>
      </c>
      <c r="B213" s="47" t="s">
        <v>159</v>
      </c>
      <c r="C213" s="48">
        <v>18270000</v>
      </c>
      <c r="D213" s="43">
        <v>18270000</v>
      </c>
      <c r="E213" s="43"/>
      <c r="F213" s="44"/>
      <c r="G213" s="30"/>
      <c r="H213" s="30"/>
      <c r="J213" s="30"/>
    </row>
    <row r="214" spans="1:10" ht="12.75">
      <c r="A214" s="11">
        <v>67</v>
      </c>
      <c r="B214" s="47" t="s">
        <v>160</v>
      </c>
      <c r="C214" s="48">
        <v>152000</v>
      </c>
      <c r="D214" s="43">
        <v>92000</v>
      </c>
      <c r="E214" s="43">
        <v>60000</v>
      </c>
      <c r="F214" s="44"/>
      <c r="G214" s="30"/>
      <c r="H214" s="30"/>
      <c r="J214" s="30"/>
    </row>
    <row r="215" spans="1:10" ht="12.75">
      <c r="A215" s="11">
        <v>67</v>
      </c>
      <c r="B215" s="47" t="s">
        <v>161</v>
      </c>
      <c r="C215" s="48">
        <v>215000</v>
      </c>
      <c r="D215" s="43">
        <v>1000</v>
      </c>
      <c r="E215" s="43">
        <v>214000</v>
      </c>
      <c r="F215" s="44"/>
      <c r="G215" s="30"/>
      <c r="H215" s="30"/>
      <c r="J215" s="30"/>
    </row>
    <row r="216" spans="1:10" s="13" customFormat="1" ht="12.75">
      <c r="A216" s="12" t="s">
        <v>148</v>
      </c>
      <c r="B216" s="72" t="s">
        <v>20</v>
      </c>
      <c r="C216" s="49">
        <f>SUM(C217:C220)</f>
        <v>4729000</v>
      </c>
      <c r="D216" s="49">
        <f>SUM(D217:D220)</f>
        <v>0</v>
      </c>
      <c r="E216" s="49">
        <f>SUM(E217:E220)</f>
        <v>1233000</v>
      </c>
      <c r="F216" s="49">
        <f>SUM(F217:F220)</f>
        <v>3496000</v>
      </c>
      <c r="G216" s="41"/>
      <c r="H216" s="41"/>
      <c r="J216" s="41"/>
    </row>
    <row r="217" spans="1:10" ht="25.5">
      <c r="A217" s="11">
        <v>68</v>
      </c>
      <c r="B217" s="47" t="s">
        <v>162</v>
      </c>
      <c r="C217" s="48">
        <v>3262000</v>
      </c>
      <c r="D217" s="43"/>
      <c r="E217" s="43">
        <v>542000</v>
      </c>
      <c r="F217" s="39">
        <v>2720000</v>
      </c>
      <c r="G217" s="30"/>
      <c r="H217" s="30"/>
      <c r="J217" s="30"/>
    </row>
    <row r="218" spans="1:10" ht="51">
      <c r="A218" s="11">
        <v>68</v>
      </c>
      <c r="B218" s="47" t="s">
        <v>163</v>
      </c>
      <c r="C218" s="48">
        <v>323000</v>
      </c>
      <c r="D218" s="43"/>
      <c r="E218" s="43">
        <v>323000</v>
      </c>
      <c r="F218" s="39"/>
      <c r="G218" s="30"/>
      <c r="H218" s="30"/>
      <c r="J218" s="30"/>
    </row>
    <row r="219" spans="1:10" ht="51">
      <c r="A219" s="11">
        <v>68</v>
      </c>
      <c r="B219" s="47" t="s">
        <v>164</v>
      </c>
      <c r="C219" s="48">
        <v>1091000</v>
      </c>
      <c r="D219" s="43"/>
      <c r="E219" s="43">
        <v>315000</v>
      </c>
      <c r="F219" s="39">
        <v>776000</v>
      </c>
      <c r="G219" s="30"/>
      <c r="H219" s="30"/>
      <c r="J219" s="30"/>
    </row>
    <row r="220" spans="1:10" ht="25.5">
      <c r="A220" s="11">
        <v>68</v>
      </c>
      <c r="B220" s="47" t="s">
        <v>171</v>
      </c>
      <c r="C220" s="48">
        <v>53000</v>
      </c>
      <c r="D220" s="43"/>
      <c r="E220" s="43">
        <v>53000</v>
      </c>
      <c r="F220" s="44"/>
      <c r="G220" s="30"/>
      <c r="H220" s="30"/>
      <c r="J220" s="30"/>
    </row>
    <row r="221" spans="1:10" s="13" customFormat="1" ht="12.75">
      <c r="A221" s="12" t="s">
        <v>143</v>
      </c>
      <c r="B221" s="72" t="s">
        <v>20</v>
      </c>
      <c r="C221" s="49">
        <f>SUM(C222)</f>
        <v>8457000</v>
      </c>
      <c r="D221" s="49">
        <f>SUM(D222)</f>
        <v>4457000</v>
      </c>
      <c r="E221" s="49">
        <f>SUM(E222)</f>
        <v>4000000</v>
      </c>
      <c r="F221" s="49">
        <f>SUM(F222)</f>
        <v>0</v>
      </c>
      <c r="G221" s="41"/>
      <c r="H221" s="41"/>
      <c r="J221" s="41"/>
    </row>
    <row r="222" spans="1:10" ht="25.5">
      <c r="A222" s="11">
        <v>74</v>
      </c>
      <c r="B222" s="47" t="s">
        <v>165</v>
      </c>
      <c r="C222" s="48">
        <v>8457000</v>
      </c>
      <c r="D222" s="43">
        <v>4457000</v>
      </c>
      <c r="E222" s="43">
        <v>4000000</v>
      </c>
      <c r="F222" s="44"/>
      <c r="G222" s="30"/>
      <c r="H222" s="30"/>
      <c r="J222" s="30"/>
    </row>
    <row r="223" spans="1:10" s="13" customFormat="1" ht="12.75">
      <c r="A223" s="12" t="s">
        <v>174</v>
      </c>
      <c r="B223" s="72" t="s">
        <v>20</v>
      </c>
      <c r="C223" s="49">
        <f>SUM(C224:C226)</f>
        <v>1490000</v>
      </c>
      <c r="D223" s="49">
        <f>SUM(D224:D226)</f>
        <v>855000</v>
      </c>
      <c r="E223" s="49">
        <f>SUM(E224:E226)</f>
        <v>285000</v>
      </c>
      <c r="F223" s="49">
        <f>SUM(F224:F226)</f>
        <v>350000</v>
      </c>
      <c r="G223" s="41"/>
      <c r="H223" s="41"/>
      <c r="J223" s="41"/>
    </row>
    <row r="224" spans="1:10" ht="12.75">
      <c r="A224" s="11">
        <v>80</v>
      </c>
      <c r="B224" s="47" t="s">
        <v>98</v>
      </c>
      <c r="C224" s="48">
        <v>635000</v>
      </c>
      <c r="D224" s="43"/>
      <c r="E224" s="43">
        <v>285000</v>
      </c>
      <c r="F224" s="39">
        <v>350000</v>
      </c>
      <c r="G224" s="30"/>
      <c r="H224" s="30"/>
      <c r="J224" s="30"/>
    </row>
    <row r="225" spans="1:10" ht="38.25">
      <c r="A225" s="11">
        <v>80</v>
      </c>
      <c r="B225" s="47" t="s">
        <v>166</v>
      </c>
      <c r="C225" s="48">
        <v>50000</v>
      </c>
      <c r="D225" s="43">
        <v>50000</v>
      </c>
      <c r="E225" s="43"/>
      <c r="F225" s="44"/>
      <c r="G225" s="30"/>
      <c r="H225" s="30"/>
      <c r="J225" s="30"/>
    </row>
    <row r="226" spans="1:10" ht="25.5">
      <c r="A226" s="11">
        <v>80</v>
      </c>
      <c r="B226" s="47" t="s">
        <v>167</v>
      </c>
      <c r="C226" s="48">
        <v>805000</v>
      </c>
      <c r="D226" s="43">
        <v>805000</v>
      </c>
      <c r="E226" s="43"/>
      <c r="F226" s="44"/>
      <c r="G226" s="30"/>
      <c r="H226" s="30"/>
      <c r="J226" s="30"/>
    </row>
    <row r="227" spans="1:10" s="13" customFormat="1" ht="12.75">
      <c r="A227" s="12" t="s">
        <v>149</v>
      </c>
      <c r="B227" s="72" t="s">
        <v>20</v>
      </c>
      <c r="C227" s="49">
        <f>SUM(C228:C230)</f>
        <v>13201000</v>
      </c>
      <c r="D227" s="49">
        <f>SUM(D228:D230)</f>
        <v>6912000</v>
      </c>
      <c r="E227" s="49">
        <f>SUM(E228:E230)</f>
        <v>6289000</v>
      </c>
      <c r="F227" s="49">
        <f>SUM(F228:F230)</f>
        <v>0</v>
      </c>
      <c r="G227" s="41"/>
      <c r="H227" s="41"/>
      <c r="J227" s="41"/>
    </row>
    <row r="228" spans="1:10" ht="12.75">
      <c r="A228" s="11">
        <v>84</v>
      </c>
      <c r="B228" s="47" t="s">
        <v>168</v>
      </c>
      <c r="C228" s="48">
        <v>11420000</v>
      </c>
      <c r="D228" s="43">
        <v>6912000</v>
      </c>
      <c r="E228" s="43">
        <v>4508000</v>
      </c>
      <c r="F228" s="44"/>
      <c r="G228" s="30"/>
      <c r="H228" s="30"/>
      <c r="J228" s="30"/>
    </row>
    <row r="229" spans="1:10" ht="25.5">
      <c r="A229" s="11">
        <v>84</v>
      </c>
      <c r="B229" s="47" t="s">
        <v>169</v>
      </c>
      <c r="C229" s="48">
        <v>1039000</v>
      </c>
      <c r="D229" s="43"/>
      <c r="E229" s="43">
        <v>1039000</v>
      </c>
      <c r="F229" s="44"/>
      <c r="G229" s="30"/>
      <c r="H229" s="30"/>
      <c r="J229" s="30"/>
    </row>
    <row r="230" spans="1:10" ht="12.75">
      <c r="A230" s="11">
        <v>84</v>
      </c>
      <c r="B230" s="47" t="s">
        <v>170</v>
      </c>
      <c r="C230" s="48">
        <v>742000</v>
      </c>
      <c r="D230" s="43"/>
      <c r="E230" s="43">
        <v>742000</v>
      </c>
      <c r="F230" s="44"/>
      <c r="G230" s="30"/>
      <c r="H230" s="30"/>
      <c r="J230" s="30"/>
    </row>
    <row r="231" ht="12.75">
      <c r="C231" s="28"/>
    </row>
    <row r="232" ht="12.75">
      <c r="C232" s="28"/>
    </row>
    <row r="233" ht="12.75">
      <c r="C233" s="28"/>
    </row>
    <row r="234" ht="12.75">
      <c r="C234" s="28"/>
    </row>
    <row r="235" ht="12.75">
      <c r="C235" s="28"/>
    </row>
    <row r="236" ht="12.75">
      <c r="C236" s="28"/>
    </row>
    <row r="237" ht="12.75">
      <c r="C237" s="28"/>
    </row>
    <row r="238" ht="12.75">
      <c r="C238" s="28"/>
    </row>
    <row r="239" ht="12.75">
      <c r="C239" s="28"/>
    </row>
    <row r="240" ht="12.75">
      <c r="C240" s="28"/>
    </row>
    <row r="241" ht="12.75">
      <c r="C241" s="28"/>
    </row>
    <row r="242" ht="12.75">
      <c r="C242" s="28"/>
    </row>
    <row r="243" ht="12.75">
      <c r="C243" s="28"/>
    </row>
    <row r="244" ht="12.75">
      <c r="C244" s="28"/>
    </row>
    <row r="245" ht="12.75">
      <c r="C245" s="28"/>
    </row>
    <row r="246" ht="12.75">
      <c r="C246" s="28"/>
    </row>
    <row r="247" ht="12.75">
      <c r="C247" s="28"/>
    </row>
    <row r="248" ht="12.75">
      <c r="C248" s="28"/>
    </row>
    <row r="249" ht="12.75">
      <c r="C249" s="28"/>
    </row>
    <row r="250" ht="12.75">
      <c r="C250" s="28"/>
    </row>
    <row r="251" ht="12.75">
      <c r="C251" s="28"/>
    </row>
    <row r="252" ht="12.75">
      <c r="C252" s="28"/>
    </row>
    <row r="253" ht="12.75">
      <c r="C253" s="28"/>
    </row>
    <row r="254" ht="12.75">
      <c r="C254" s="28"/>
    </row>
    <row r="255" ht="12.75">
      <c r="C255" s="28"/>
    </row>
    <row r="256" ht="12.75">
      <c r="C256" s="28"/>
    </row>
    <row r="257" ht="12.75">
      <c r="C257" s="28"/>
    </row>
    <row r="258" ht="12.75">
      <c r="C258" s="28"/>
    </row>
    <row r="259" ht="12.75">
      <c r="C259" s="28"/>
    </row>
    <row r="260" ht="12.75">
      <c r="C260" s="28"/>
    </row>
    <row r="261" ht="12.75">
      <c r="C261" s="28"/>
    </row>
    <row r="262" ht="12.75">
      <c r="C262" s="28"/>
    </row>
    <row r="263" ht="12.75">
      <c r="C263" s="28"/>
    </row>
    <row r="264" ht="12.75">
      <c r="C264" s="28"/>
    </row>
    <row r="265" ht="12.75">
      <c r="C265" s="28"/>
    </row>
    <row r="266" ht="12.75">
      <c r="C266" s="28"/>
    </row>
    <row r="267" ht="12.75">
      <c r="C267" s="28"/>
    </row>
    <row r="268" ht="12.75">
      <c r="C268" s="28"/>
    </row>
    <row r="269" ht="12.75">
      <c r="C269" s="28"/>
    </row>
    <row r="270" ht="12.75">
      <c r="C270" s="28"/>
    </row>
    <row r="271" ht="12.75">
      <c r="C271" s="28"/>
    </row>
    <row r="272" ht="12.75">
      <c r="C272" s="28"/>
    </row>
    <row r="273" ht="12.75">
      <c r="C273" s="28"/>
    </row>
    <row r="274" ht="12.75">
      <c r="C274" s="28"/>
    </row>
    <row r="275" ht="12.75">
      <c r="C275" s="28"/>
    </row>
    <row r="276" ht="12.75">
      <c r="C276" s="28"/>
    </row>
    <row r="277" ht="12.75">
      <c r="C277" s="28"/>
    </row>
    <row r="278" ht="12.75">
      <c r="C278" s="28"/>
    </row>
    <row r="279" ht="12.75">
      <c r="C279" s="28"/>
    </row>
    <row r="280" ht="12.75">
      <c r="C280" s="28"/>
    </row>
    <row r="281" ht="12.75">
      <c r="C281" s="28"/>
    </row>
    <row r="282" ht="12.75">
      <c r="C282" s="28"/>
    </row>
    <row r="283" ht="12.75">
      <c r="C283" s="28"/>
    </row>
    <row r="284" ht="12.75">
      <c r="C284" s="28"/>
    </row>
    <row r="285" ht="12.75">
      <c r="C285" s="28"/>
    </row>
    <row r="286" ht="12.75">
      <c r="C286" s="28"/>
    </row>
    <row r="287" ht="12.75">
      <c r="C287" s="28"/>
    </row>
    <row r="288" ht="12.75">
      <c r="C288" s="28"/>
    </row>
    <row r="289" ht="12.75">
      <c r="C289" s="28"/>
    </row>
    <row r="290" ht="12.75">
      <c r="C290" s="28"/>
    </row>
    <row r="291" ht="12.75">
      <c r="C291" s="28"/>
    </row>
    <row r="292" ht="12.75">
      <c r="C292" s="28"/>
    </row>
    <row r="293" ht="12.75">
      <c r="C293" s="28"/>
    </row>
    <row r="294" ht="12.75">
      <c r="C294" s="28"/>
    </row>
    <row r="295" ht="12.75">
      <c r="C295" s="28"/>
    </row>
    <row r="296" ht="12.75">
      <c r="C296" s="28"/>
    </row>
    <row r="297" ht="12.75">
      <c r="C297" s="28"/>
    </row>
    <row r="298" ht="12.75">
      <c r="C298" s="28"/>
    </row>
    <row r="299" ht="12.75">
      <c r="C299" s="28"/>
    </row>
  </sheetData>
  <mergeCells count="7">
    <mergeCell ref="A2:A4"/>
    <mergeCell ref="B2:B4"/>
    <mergeCell ref="C2:C4"/>
    <mergeCell ref="D2:F2"/>
    <mergeCell ref="D3:D4"/>
    <mergeCell ref="E3:E4"/>
    <mergeCell ref="F3:F4"/>
  </mergeCells>
  <printOptions/>
  <pageMargins left="0.45" right="0.24" top="1.25" bottom="0.58" header="0.5" footer="0.29"/>
  <pageSetup horizontalDpi="300" verticalDpi="300" orientation="portrait" paperSize="9" scale="95" r:id="rId1"/>
  <headerFooter alignWithMargins="0">
    <oddHeader>&amp;L&amp;"Arial,Aldin"ROMÂNIA
JUDEŢUL MUREŞ
CONSILIUL JUDEŢEAN &amp;C
&amp;"Arial,Aldin"PROGRAM DE INVESTIŢII PE ANUL 2010&amp;"Arial,Obişnuit"
&amp;R&amp;"Arial,Aldin"ANEXA nr.8 la HCJM nr.____/__________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Csaba_F</cp:lastModifiedBy>
  <cp:lastPrinted>2010-02-26T10:46:46Z</cp:lastPrinted>
  <dcterms:created xsi:type="dcterms:W3CDTF">2009-06-15T11:01:22Z</dcterms:created>
  <dcterms:modified xsi:type="dcterms:W3CDTF">2010-02-26T10:58:43Z</dcterms:modified>
  <cp:category/>
  <cp:version/>
  <cp:contentType/>
  <cp:contentStatus/>
</cp:coreProperties>
</file>