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2"/>
  </bookViews>
  <sheets>
    <sheet name="01.07.2005" sheetId="1" r:id="rId1"/>
    <sheet name="01.10.2005" sheetId="2" r:id="rId2"/>
    <sheet name="01.02.2006" sheetId="3" r:id="rId3"/>
  </sheets>
  <definedNames/>
  <calcPr fullCalcOnLoad="1"/>
</workbook>
</file>

<file path=xl/sharedStrings.xml><?xml version="1.0" encoding="utf-8"?>
<sst xmlns="http://schemas.openxmlformats.org/spreadsheetml/2006/main" count="298" uniqueCount="114">
  <si>
    <t>Nr.crt.</t>
  </si>
  <si>
    <t>de conducere</t>
  </si>
  <si>
    <t>Nivelul</t>
  </si>
  <si>
    <t>studiilor</t>
  </si>
  <si>
    <t>Salar de</t>
  </si>
  <si>
    <t>Indemniz.</t>
  </si>
  <si>
    <t>de cond.</t>
  </si>
  <si>
    <t>merit</t>
  </si>
  <si>
    <t xml:space="preserve">      de execuţie</t>
  </si>
  <si>
    <t xml:space="preserve">                      Funcţia</t>
  </si>
  <si>
    <t>M</t>
  </si>
  <si>
    <t>G</t>
  </si>
  <si>
    <t>S</t>
  </si>
  <si>
    <t>Nr.</t>
  </si>
  <si>
    <t>posturi</t>
  </si>
  <si>
    <t>TOTAL:</t>
  </si>
  <si>
    <t xml:space="preserve">       STAT DE FUNCŢII</t>
  </si>
  <si>
    <t>Indemnizaţia</t>
  </si>
  <si>
    <t>Total salar</t>
  </si>
  <si>
    <t>de bază</t>
  </si>
  <si>
    <t>vechime</t>
  </si>
  <si>
    <t>Îngrijitor I</t>
  </si>
  <si>
    <t>SE APROBĂ</t>
  </si>
  <si>
    <t>PREŞEDINTE,</t>
  </si>
  <si>
    <t xml:space="preserve">                         CONSILIUL JUDEŢEAN MUREŞ</t>
  </si>
  <si>
    <t xml:space="preserve">            DIRECTOR EXECUTIV,                         ŞEF SERVICIU,</t>
  </si>
  <si>
    <t>Lokodi Edita Emöke</t>
  </si>
  <si>
    <t>Spor</t>
  </si>
  <si>
    <t xml:space="preserve">                Direcţia Buget, Finanţe şi Asistenţă Economică</t>
  </si>
  <si>
    <t xml:space="preserve">                                         A V I Z E A Z Ă</t>
  </si>
  <si>
    <t xml:space="preserve">                   Bartha Iosif                                      Elena Gâlea</t>
  </si>
  <si>
    <t>BIBLIOTECA JUDEŢEANĂ MUREŞ</t>
  </si>
  <si>
    <t>OG 9/2005+Legea 592/2004</t>
  </si>
  <si>
    <t>încadrare</t>
  </si>
  <si>
    <t>Bibliotecar IA</t>
  </si>
  <si>
    <t>Director</t>
  </si>
  <si>
    <t xml:space="preserve">Salariu </t>
  </si>
  <si>
    <t>de merit</t>
  </si>
  <si>
    <t>Şef serviciu</t>
  </si>
  <si>
    <t>Bibliotecar I</t>
  </si>
  <si>
    <t>Bibliotecar II</t>
  </si>
  <si>
    <t>Bibliotecar deb.</t>
  </si>
  <si>
    <t>Conservator I</t>
  </si>
  <si>
    <t>SSD</t>
  </si>
  <si>
    <t>Informatician I</t>
  </si>
  <si>
    <t>Contabil IA</t>
  </si>
  <si>
    <t>Contabil III</t>
  </si>
  <si>
    <t>Secretar-dact.I</t>
  </si>
  <si>
    <t>M/G</t>
  </si>
  <si>
    <t>Muncitor calificat I</t>
  </si>
  <si>
    <t>Muncitor calificat II</t>
  </si>
  <si>
    <t>Muncitor necalificat</t>
  </si>
  <si>
    <t>Restaurator I</t>
  </si>
  <si>
    <t>PL</t>
  </si>
  <si>
    <t xml:space="preserve">Salar de </t>
  </si>
  <si>
    <t>Spor cd.</t>
  </si>
  <si>
    <t>vatamatoare</t>
  </si>
  <si>
    <t>fidelitate</t>
  </si>
  <si>
    <t>suprasolic.</t>
  </si>
  <si>
    <t>TOTAL</t>
  </si>
  <si>
    <t>SALAR BAZĂ</t>
  </si>
  <si>
    <t xml:space="preserve">Spor </t>
  </si>
  <si>
    <t xml:space="preserve">TOTAL </t>
  </si>
  <si>
    <t>SALAR BRUT</t>
  </si>
  <si>
    <t xml:space="preserve">                    Statul de funcţii al Bibliotecii Judeţene Mureş</t>
  </si>
  <si>
    <t xml:space="preserve">                 cu încadrarea în numărul maxim de 63 posturi, din care:</t>
  </si>
  <si>
    <t xml:space="preserve">            finanţate în anul 2005, 63 posturi conform anexei nr.4 din </t>
  </si>
  <si>
    <t xml:space="preserve"> Hotărârea Consiliului Judeţean Mureş nr.53/2004 şi cu un fond</t>
  </si>
  <si>
    <t xml:space="preserve">de salarii lunar de </t>
  </si>
  <si>
    <t>Contabil şef</t>
  </si>
  <si>
    <t>Administrator I</t>
  </si>
  <si>
    <t>valabil de la 1 iulie 2005</t>
  </si>
  <si>
    <t>Cercetător II</t>
  </si>
  <si>
    <t>doctorat</t>
  </si>
  <si>
    <t>valabil de la 1 octombrie 2005</t>
  </si>
  <si>
    <t>Restaurator deb.</t>
  </si>
  <si>
    <t>Cercetător st. II</t>
  </si>
  <si>
    <t>de salarii lunar de 48.073 lei</t>
  </si>
  <si>
    <t>Nivel</t>
  </si>
  <si>
    <t>studii</t>
  </si>
  <si>
    <t>de execuţie</t>
  </si>
  <si>
    <t>crt.</t>
  </si>
  <si>
    <t>Gradul/</t>
  </si>
  <si>
    <t xml:space="preserve">Treapta </t>
  </si>
  <si>
    <t>II</t>
  </si>
  <si>
    <t>IA</t>
  </si>
  <si>
    <t>I</t>
  </si>
  <si>
    <t xml:space="preserve">Bibliotecar </t>
  </si>
  <si>
    <t xml:space="preserve">Contabil </t>
  </si>
  <si>
    <t>Nr.posturi</t>
  </si>
  <si>
    <t>anul 2007</t>
  </si>
  <si>
    <t xml:space="preserve">Referent </t>
  </si>
  <si>
    <t>III</t>
  </si>
  <si>
    <t>FILARMONICA DE STAT TÂRGU MUREŞ</t>
  </si>
  <si>
    <t>Consultant artistic</t>
  </si>
  <si>
    <t>Artist liric III</t>
  </si>
  <si>
    <t>Director adjunct</t>
  </si>
  <si>
    <t>I/IA</t>
  </si>
  <si>
    <t>I/I</t>
  </si>
  <si>
    <t>I/II</t>
  </si>
  <si>
    <t>II/I</t>
  </si>
  <si>
    <t xml:space="preserve">Artist instrumentist </t>
  </si>
  <si>
    <t xml:space="preserve">Economist </t>
  </si>
  <si>
    <t xml:space="preserve">Dirijor </t>
  </si>
  <si>
    <t xml:space="preserve">Secretar muzical </t>
  </si>
  <si>
    <t xml:space="preserve">Dirijor cor </t>
  </si>
  <si>
    <t xml:space="preserve">Artist liric </t>
  </si>
  <si>
    <t xml:space="preserve">Corist </t>
  </si>
  <si>
    <t xml:space="preserve">Secretar dactilograf </t>
  </si>
  <si>
    <t xml:space="preserve">Casier </t>
  </si>
  <si>
    <t xml:space="preserve">Ingrijitor </t>
  </si>
  <si>
    <t xml:space="preserve">Muncitor </t>
  </si>
  <si>
    <t xml:space="preserve">Maestru acordor pian </t>
  </si>
  <si>
    <t xml:space="preserve">Anexa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</si>
</sst>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0.0%"/>
    <numFmt numFmtId="167" formatCode="0.000%"/>
    <numFmt numFmtId="168" formatCode="0.0000%"/>
    <numFmt numFmtId="169" formatCode="0.00000%"/>
    <numFmt numFmtId="170" formatCode="0.0"/>
    <numFmt numFmtId="171" formatCode="#,##0.000"/>
    <numFmt numFmtId="172" formatCode="#,##0.0000"/>
    <numFmt numFmtId="173" formatCode="#,##0.0"/>
    <numFmt numFmtId="174" formatCode="#,##0\ &quot;lei&quot;"/>
    <numFmt numFmtId="175" formatCode="#,##0;[Red]#,##0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174" fontId="0" fillId="0" borderId="0" xfId="0" applyNumberFormat="1" applyBorder="1" applyAlignment="1">
      <alignment/>
    </xf>
    <xf numFmtId="175" fontId="0" fillId="0" borderId="2" xfId="0" applyNumberFormat="1" applyBorder="1" applyAlignment="1">
      <alignment/>
    </xf>
    <xf numFmtId="174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3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7" sqref="A1:IV16384"/>
    </sheetView>
  </sheetViews>
  <sheetFormatPr defaultColWidth="9.140625" defaultRowHeight="12.75"/>
  <cols>
    <col min="1" max="1" width="5.57421875" style="0" customWidth="1"/>
    <col min="2" max="2" width="17.140625" style="0" customWidth="1"/>
    <col min="3" max="3" width="15.28125" style="0" customWidth="1"/>
    <col min="4" max="4" width="10.140625" style="0" customWidth="1"/>
    <col min="5" max="5" width="11.7109375" style="0" customWidth="1"/>
    <col min="6" max="6" width="13.7109375" style="0" bestFit="1" customWidth="1"/>
    <col min="7" max="9" width="10.7109375" style="0" customWidth="1"/>
    <col min="10" max="10" width="12.00390625" style="0" customWidth="1"/>
    <col min="11" max="11" width="10.7109375" style="0" customWidth="1"/>
    <col min="12" max="12" width="14.7109375" style="0" customWidth="1"/>
  </cols>
  <sheetData>
    <row r="1" ht="12.75">
      <c r="A1" t="s">
        <v>31</v>
      </c>
    </row>
    <row r="2" spans="7:10" ht="12.75">
      <c r="G2" s="6" t="s">
        <v>22</v>
      </c>
      <c r="H2" s="6"/>
      <c r="I2" s="6"/>
      <c r="J2" s="6"/>
    </row>
    <row r="3" spans="7:10" ht="12.75">
      <c r="G3" s="7" t="s">
        <v>23</v>
      </c>
      <c r="H3" s="7"/>
      <c r="I3" s="7"/>
      <c r="J3" s="7"/>
    </row>
    <row r="4" spans="7:10" ht="12.75">
      <c r="G4" s="7" t="s">
        <v>26</v>
      </c>
      <c r="H4" s="7"/>
      <c r="I4" s="7"/>
      <c r="J4" s="7"/>
    </row>
    <row r="5" spans="7:10" ht="12.75">
      <c r="G5" s="7"/>
      <c r="H5" s="7"/>
      <c r="I5" s="7"/>
      <c r="J5" s="7"/>
    </row>
    <row r="6" spans="4:9" ht="12.75">
      <c r="D6" s="4" t="s">
        <v>16</v>
      </c>
      <c r="E6" s="4"/>
      <c r="F6" s="4"/>
      <c r="G6" s="4"/>
      <c r="H6" s="4"/>
      <c r="I6" s="4"/>
    </row>
    <row r="7" spans="4:9" ht="12.75">
      <c r="D7" s="4" t="s">
        <v>71</v>
      </c>
      <c r="E7" s="4"/>
      <c r="F7" s="4"/>
      <c r="G7" s="4"/>
      <c r="H7" s="4"/>
      <c r="I7" s="4"/>
    </row>
    <row r="8" ht="13.5" thickBot="1">
      <c r="G8" t="s">
        <v>32</v>
      </c>
    </row>
    <row r="9" spans="1:10" ht="13.5" thickBot="1">
      <c r="A9" s="14" t="s">
        <v>0</v>
      </c>
      <c r="B9" s="16" t="s">
        <v>9</v>
      </c>
      <c r="C9" s="18"/>
      <c r="D9" s="14" t="s">
        <v>2</v>
      </c>
      <c r="E9" s="14" t="s">
        <v>13</v>
      </c>
      <c r="F9" s="14" t="s">
        <v>4</v>
      </c>
      <c r="G9" s="14" t="s">
        <v>5</v>
      </c>
      <c r="H9" s="14" t="s">
        <v>36</v>
      </c>
      <c r="I9" s="14" t="s">
        <v>61</v>
      </c>
      <c r="J9" s="14" t="s">
        <v>36</v>
      </c>
    </row>
    <row r="10" spans="1:10" ht="13.5" thickBot="1">
      <c r="A10" s="15"/>
      <c r="B10" s="17" t="s">
        <v>8</v>
      </c>
      <c r="C10" s="17" t="s">
        <v>1</v>
      </c>
      <c r="D10" s="15" t="s">
        <v>3</v>
      </c>
      <c r="E10" s="15" t="s">
        <v>14</v>
      </c>
      <c r="F10" s="15" t="s">
        <v>33</v>
      </c>
      <c r="G10" s="15" t="s">
        <v>6</v>
      </c>
      <c r="H10" s="15" t="s">
        <v>37</v>
      </c>
      <c r="I10" s="15" t="s">
        <v>73</v>
      </c>
      <c r="J10" s="15" t="s">
        <v>19</v>
      </c>
    </row>
    <row r="11" spans="1:10" ht="12.75">
      <c r="A11" s="8">
        <v>1</v>
      </c>
      <c r="B11" s="8" t="s">
        <v>72</v>
      </c>
      <c r="C11" s="8" t="s">
        <v>35</v>
      </c>
      <c r="D11" s="8" t="s">
        <v>12</v>
      </c>
      <c r="E11" s="8">
        <v>1</v>
      </c>
      <c r="F11" s="10">
        <v>1483</v>
      </c>
      <c r="G11" s="10">
        <f>F11*50%</f>
        <v>741.5</v>
      </c>
      <c r="H11" s="10"/>
      <c r="I11" s="10">
        <f>SUM(F11,G11)*15%</f>
        <v>333.675</v>
      </c>
      <c r="J11" s="43">
        <f>SUM(F11:I11)</f>
        <v>2558.175</v>
      </c>
    </row>
    <row r="12" spans="1:10" ht="12.75">
      <c r="A12" s="1">
        <v>2</v>
      </c>
      <c r="B12" s="8" t="s">
        <v>34</v>
      </c>
      <c r="C12" s="1" t="s">
        <v>38</v>
      </c>
      <c r="D12" s="1" t="s">
        <v>12</v>
      </c>
      <c r="E12" s="1">
        <v>2</v>
      </c>
      <c r="F12" s="2">
        <v>1754</v>
      </c>
      <c r="G12" s="10">
        <f>F12*30%</f>
        <v>526.1999999999999</v>
      </c>
      <c r="H12" s="10">
        <f>(F12+G12)*15%</f>
        <v>342.03</v>
      </c>
      <c r="I12" s="10"/>
      <c r="J12" s="10">
        <f aca="true" t="shared" si="0" ref="J12:J32">SUM(F12:H12)</f>
        <v>2622.2299999999996</v>
      </c>
    </row>
    <row r="13" spans="1:10" ht="12.75">
      <c r="A13" s="8">
        <v>3</v>
      </c>
      <c r="B13" s="8" t="s">
        <v>34</v>
      </c>
      <c r="C13" s="1"/>
      <c r="D13" s="1" t="s">
        <v>12</v>
      </c>
      <c r="E13" s="1">
        <v>5.5</v>
      </c>
      <c r="F13" s="2">
        <v>4343</v>
      </c>
      <c r="G13" s="1"/>
      <c r="H13" s="1"/>
      <c r="I13" s="8"/>
      <c r="J13" s="10">
        <f t="shared" si="0"/>
        <v>4343</v>
      </c>
    </row>
    <row r="14" spans="1:10" ht="12.75">
      <c r="A14" s="8">
        <v>4</v>
      </c>
      <c r="B14" s="8" t="s">
        <v>39</v>
      </c>
      <c r="C14" s="1"/>
      <c r="D14" s="1" t="s">
        <v>12</v>
      </c>
      <c r="E14" s="1">
        <v>7</v>
      </c>
      <c r="F14" s="2">
        <v>4184</v>
      </c>
      <c r="G14" s="1"/>
      <c r="H14" s="10">
        <v>90</v>
      </c>
      <c r="I14" s="10"/>
      <c r="J14" s="10">
        <f>SUM(F14:H14)</f>
        <v>4274</v>
      </c>
    </row>
    <row r="15" spans="1:10" ht="12.75">
      <c r="A15" s="1">
        <v>5</v>
      </c>
      <c r="B15" s="8" t="s">
        <v>40</v>
      </c>
      <c r="C15" s="1"/>
      <c r="D15" s="1" t="s">
        <v>12</v>
      </c>
      <c r="E15" s="1">
        <v>11</v>
      </c>
      <c r="F15" s="2">
        <v>5426</v>
      </c>
      <c r="G15" s="1"/>
      <c r="I15" s="1"/>
      <c r="J15" s="10">
        <f t="shared" si="0"/>
        <v>5426</v>
      </c>
    </row>
    <row r="16" spans="1:10" ht="12.75">
      <c r="A16" s="8">
        <v>6</v>
      </c>
      <c r="B16" s="1" t="s">
        <v>41</v>
      </c>
      <c r="C16" s="1"/>
      <c r="D16" s="1" t="s">
        <v>12</v>
      </c>
      <c r="E16" s="1">
        <v>2</v>
      </c>
      <c r="F16" s="2">
        <v>682</v>
      </c>
      <c r="G16" s="1"/>
      <c r="H16" s="1"/>
      <c r="I16" s="8"/>
      <c r="J16" s="10">
        <f t="shared" si="0"/>
        <v>682</v>
      </c>
    </row>
    <row r="17" spans="1:10" ht="12.75">
      <c r="A17" s="8">
        <v>7</v>
      </c>
      <c r="B17" s="1" t="s">
        <v>52</v>
      </c>
      <c r="C17" s="1"/>
      <c r="D17" s="1" t="s">
        <v>12</v>
      </c>
      <c r="E17" s="1">
        <v>1</v>
      </c>
      <c r="F17" s="2">
        <v>603</v>
      </c>
      <c r="G17" s="1"/>
      <c r="H17" s="1"/>
      <c r="I17" s="8"/>
      <c r="J17" s="10">
        <f t="shared" si="0"/>
        <v>603</v>
      </c>
    </row>
    <row r="18" spans="1:10" ht="12.75">
      <c r="A18" s="1">
        <v>8</v>
      </c>
      <c r="B18" s="1" t="s">
        <v>42</v>
      </c>
      <c r="C18" s="1"/>
      <c r="D18" s="1" t="s">
        <v>43</v>
      </c>
      <c r="E18" s="1">
        <v>1</v>
      </c>
      <c r="F18" s="2">
        <v>658</v>
      </c>
      <c r="G18" s="1"/>
      <c r="H18" s="1"/>
      <c r="I18" s="8"/>
      <c r="J18" s="10">
        <f t="shared" si="0"/>
        <v>658</v>
      </c>
    </row>
    <row r="19" spans="1:10" ht="12.75">
      <c r="A19" s="8">
        <v>9</v>
      </c>
      <c r="B19" s="1" t="s">
        <v>39</v>
      </c>
      <c r="C19" s="1"/>
      <c r="D19" s="1" t="s">
        <v>43</v>
      </c>
      <c r="E19" s="1">
        <v>4</v>
      </c>
      <c r="F19" s="2">
        <v>2514</v>
      </c>
      <c r="G19" s="1"/>
      <c r="H19" s="1"/>
      <c r="I19" s="8"/>
      <c r="J19" s="10">
        <f t="shared" si="0"/>
        <v>2514</v>
      </c>
    </row>
    <row r="20" spans="1:10" ht="12.75">
      <c r="A20" s="8">
        <v>10</v>
      </c>
      <c r="B20" s="1" t="s">
        <v>44</v>
      </c>
      <c r="C20" s="1"/>
      <c r="D20" s="1" t="s">
        <v>43</v>
      </c>
      <c r="E20" s="1">
        <v>1</v>
      </c>
      <c r="F20" s="2">
        <v>564</v>
      </c>
      <c r="G20" s="1"/>
      <c r="H20" s="1"/>
      <c r="I20" s="8"/>
      <c r="J20" s="10">
        <f t="shared" si="0"/>
        <v>564</v>
      </c>
    </row>
    <row r="21" spans="1:10" ht="12.75">
      <c r="A21" s="1">
        <v>11</v>
      </c>
      <c r="B21" s="1" t="s">
        <v>39</v>
      </c>
      <c r="C21" s="1"/>
      <c r="D21" s="1" t="s">
        <v>53</v>
      </c>
      <c r="E21" s="1">
        <v>3</v>
      </c>
      <c r="F21" s="2">
        <v>1701</v>
      </c>
      <c r="G21" s="1"/>
      <c r="H21" s="10">
        <f>(F21+G21)*15%</f>
        <v>255.14999999999998</v>
      </c>
      <c r="I21" s="10"/>
      <c r="J21" s="10">
        <f t="shared" si="0"/>
        <v>1956.15</v>
      </c>
    </row>
    <row r="22" spans="1:10" ht="12.75">
      <c r="A22" s="8">
        <v>12</v>
      </c>
      <c r="B22" s="1" t="s">
        <v>39</v>
      </c>
      <c r="C22" s="1"/>
      <c r="D22" s="1" t="s">
        <v>10</v>
      </c>
      <c r="E22" s="1">
        <v>3</v>
      </c>
      <c r="F22" s="2">
        <v>1534</v>
      </c>
      <c r="G22" s="1"/>
      <c r="H22" s="10">
        <v>78</v>
      </c>
      <c r="I22" s="10"/>
      <c r="J22" s="10">
        <f t="shared" si="0"/>
        <v>1612</v>
      </c>
    </row>
    <row r="23" spans="1:10" ht="12.75">
      <c r="A23" s="8">
        <v>13</v>
      </c>
      <c r="B23" s="1" t="s">
        <v>39</v>
      </c>
      <c r="C23" s="1"/>
      <c r="D23" s="1" t="s">
        <v>10</v>
      </c>
      <c r="E23" s="1">
        <v>8</v>
      </c>
      <c r="F23" s="2">
        <v>3776</v>
      </c>
      <c r="G23" s="1"/>
      <c r="H23" s="2">
        <v>71</v>
      </c>
      <c r="I23" s="10"/>
      <c r="J23" s="10">
        <f t="shared" si="0"/>
        <v>3847</v>
      </c>
    </row>
    <row r="24" spans="1:10" ht="12.75">
      <c r="A24" s="1">
        <v>14</v>
      </c>
      <c r="B24" s="1" t="s">
        <v>40</v>
      </c>
      <c r="C24" s="1"/>
      <c r="D24" s="1" t="s">
        <v>10</v>
      </c>
      <c r="E24" s="1">
        <v>2</v>
      </c>
      <c r="F24" s="2">
        <v>820</v>
      </c>
      <c r="G24" s="1"/>
      <c r="H24" s="1"/>
      <c r="I24" s="8"/>
      <c r="J24" s="10">
        <f t="shared" si="0"/>
        <v>820</v>
      </c>
    </row>
    <row r="25" spans="1:10" ht="12.75">
      <c r="A25" s="8">
        <v>15</v>
      </c>
      <c r="B25" s="1" t="s">
        <v>45</v>
      </c>
      <c r="C25" s="1" t="s">
        <v>69</v>
      </c>
      <c r="D25" s="1" t="s">
        <v>10</v>
      </c>
      <c r="E25" s="1">
        <v>1</v>
      </c>
      <c r="F25" s="2">
        <v>478</v>
      </c>
      <c r="G25" s="2">
        <v>191</v>
      </c>
      <c r="H25" s="1"/>
      <c r="I25" s="8"/>
      <c r="J25" s="10">
        <f t="shared" si="0"/>
        <v>669</v>
      </c>
    </row>
    <row r="26" spans="1:10" ht="12.75">
      <c r="A26" s="8">
        <v>16</v>
      </c>
      <c r="B26" s="1" t="s">
        <v>46</v>
      </c>
      <c r="C26" s="1"/>
      <c r="D26" s="1" t="s">
        <v>10</v>
      </c>
      <c r="E26" s="1">
        <v>1</v>
      </c>
      <c r="F26" s="2">
        <v>364</v>
      </c>
      <c r="G26" s="1"/>
      <c r="H26" s="1"/>
      <c r="I26" s="8"/>
      <c r="J26" s="10">
        <f t="shared" si="0"/>
        <v>364</v>
      </c>
    </row>
    <row r="27" spans="1:10" ht="12.75">
      <c r="A27" s="1">
        <v>17</v>
      </c>
      <c r="B27" s="1" t="s">
        <v>47</v>
      </c>
      <c r="C27" s="1"/>
      <c r="D27" s="1" t="s">
        <v>10</v>
      </c>
      <c r="E27" s="1">
        <v>1</v>
      </c>
      <c r="F27" s="2">
        <v>387</v>
      </c>
      <c r="G27" s="1"/>
      <c r="H27" s="1"/>
      <c r="I27" s="8"/>
      <c r="J27" s="10">
        <f t="shared" si="0"/>
        <v>387</v>
      </c>
    </row>
    <row r="28" spans="1:10" ht="12.75">
      <c r="A28" s="8">
        <v>18</v>
      </c>
      <c r="B28" s="1" t="s">
        <v>70</v>
      </c>
      <c r="C28" s="1"/>
      <c r="D28" s="1" t="s">
        <v>10</v>
      </c>
      <c r="E28" s="1">
        <v>1</v>
      </c>
      <c r="F28" s="2">
        <v>445</v>
      </c>
      <c r="G28" s="1"/>
      <c r="H28" s="1"/>
      <c r="I28" s="8"/>
      <c r="J28" s="10">
        <f t="shared" si="0"/>
        <v>445</v>
      </c>
    </row>
    <row r="29" spans="1:10" ht="12.75">
      <c r="A29" s="8">
        <v>19</v>
      </c>
      <c r="B29" s="1" t="s">
        <v>21</v>
      </c>
      <c r="C29" s="1"/>
      <c r="D29" s="1" t="s">
        <v>48</v>
      </c>
      <c r="E29" s="1">
        <v>4</v>
      </c>
      <c r="F29" s="2">
        <v>1404</v>
      </c>
      <c r="G29" s="1"/>
      <c r="H29" s="1"/>
      <c r="I29" s="8"/>
      <c r="J29" s="10">
        <f t="shared" si="0"/>
        <v>1404</v>
      </c>
    </row>
    <row r="30" spans="1:10" ht="12.75">
      <c r="A30" s="1">
        <v>20</v>
      </c>
      <c r="B30" s="1" t="s">
        <v>49</v>
      </c>
      <c r="C30" s="1"/>
      <c r="D30" s="1" t="s">
        <v>11</v>
      </c>
      <c r="E30" s="1">
        <v>1</v>
      </c>
      <c r="F30" s="2">
        <v>444</v>
      </c>
      <c r="G30" s="1"/>
      <c r="H30" s="1"/>
      <c r="I30" s="8"/>
      <c r="J30" s="10">
        <f t="shared" si="0"/>
        <v>444</v>
      </c>
    </row>
    <row r="31" spans="1:10" ht="12.75">
      <c r="A31" s="8">
        <v>21</v>
      </c>
      <c r="B31" s="1" t="s">
        <v>50</v>
      </c>
      <c r="C31" s="1"/>
      <c r="D31" s="1" t="s">
        <v>11</v>
      </c>
      <c r="E31" s="1">
        <v>2</v>
      </c>
      <c r="F31" s="2">
        <v>833</v>
      </c>
      <c r="G31" s="1"/>
      <c r="H31" s="1"/>
      <c r="I31" s="8"/>
      <c r="J31" s="10">
        <f t="shared" si="0"/>
        <v>833</v>
      </c>
    </row>
    <row r="32" spans="1:10" ht="12.75">
      <c r="A32" s="8">
        <v>22</v>
      </c>
      <c r="B32" s="1" t="s">
        <v>51</v>
      </c>
      <c r="C32" s="1"/>
      <c r="D32" s="1" t="s">
        <v>11</v>
      </c>
      <c r="E32" s="1">
        <v>0.5</v>
      </c>
      <c r="F32" s="2">
        <v>172</v>
      </c>
      <c r="G32" s="1"/>
      <c r="H32" s="1"/>
      <c r="I32" s="8"/>
      <c r="J32" s="10">
        <f t="shared" si="0"/>
        <v>172</v>
      </c>
    </row>
    <row r="33" spans="1:10" s="36" customFormat="1" ht="12.75">
      <c r="A33" s="34"/>
      <c r="B33" s="34" t="s">
        <v>15</v>
      </c>
      <c r="C33" s="34"/>
      <c r="D33" s="34"/>
      <c r="E33" s="34">
        <f>SUM(E11:E32)</f>
        <v>63</v>
      </c>
      <c r="F33" s="35">
        <f>SUM(F11:F32)</f>
        <v>34569</v>
      </c>
      <c r="G33" s="35">
        <f>SUM(G11:G32)</f>
        <v>1458.6999999999998</v>
      </c>
      <c r="H33" s="35">
        <f>SUM(H11:H32)</f>
        <v>836.18</v>
      </c>
      <c r="I33" s="35"/>
      <c r="J33" s="35">
        <f>SUM(J11:J32)</f>
        <v>37197.555</v>
      </c>
    </row>
    <row r="34" spans="1:10" ht="12.75">
      <c r="A34" s="3"/>
      <c r="B34" s="3"/>
      <c r="C34" s="3"/>
      <c r="D34" s="3"/>
      <c r="E34" s="3"/>
      <c r="F34" s="5"/>
      <c r="G34" s="5"/>
      <c r="H34" s="5"/>
      <c r="I34" s="5"/>
      <c r="J34" s="5"/>
    </row>
    <row r="35" spans="1:10" ht="13.5" thickBot="1">
      <c r="A35" s="3"/>
      <c r="B35" s="3"/>
      <c r="C35" s="3"/>
      <c r="D35" s="3"/>
      <c r="E35" s="3"/>
      <c r="F35" s="5"/>
      <c r="G35" s="3"/>
      <c r="H35" s="3"/>
      <c r="I35" s="3"/>
      <c r="J35" s="5"/>
    </row>
    <row r="36" spans="1:13" ht="12.75">
      <c r="A36" s="3"/>
      <c r="B36" s="9" t="s">
        <v>54</v>
      </c>
      <c r="C36" s="9" t="s">
        <v>17</v>
      </c>
      <c r="D36" s="9" t="s">
        <v>4</v>
      </c>
      <c r="E36" s="9" t="s">
        <v>18</v>
      </c>
      <c r="F36" s="37" t="s">
        <v>55</v>
      </c>
      <c r="G36" s="11" t="s">
        <v>27</v>
      </c>
      <c r="H36" s="11" t="s">
        <v>27</v>
      </c>
      <c r="I36" s="11"/>
      <c r="J36" s="9" t="s">
        <v>59</v>
      </c>
      <c r="K36" s="9" t="s">
        <v>61</v>
      </c>
      <c r="L36" s="9" t="s">
        <v>62</v>
      </c>
      <c r="M36" s="3"/>
    </row>
    <row r="37" spans="1:13" ht="13.5" thickBot="1">
      <c r="A37" s="3"/>
      <c r="B37" s="13" t="s">
        <v>33</v>
      </c>
      <c r="C37" s="13" t="s">
        <v>1</v>
      </c>
      <c r="D37" s="13" t="s">
        <v>7</v>
      </c>
      <c r="E37" s="13" t="s">
        <v>19</v>
      </c>
      <c r="F37" s="38" t="s">
        <v>56</v>
      </c>
      <c r="G37" s="12" t="s">
        <v>57</v>
      </c>
      <c r="H37" s="12" t="s">
        <v>58</v>
      </c>
      <c r="I37" s="12"/>
      <c r="J37" s="13" t="s">
        <v>60</v>
      </c>
      <c r="K37" s="13" t="s">
        <v>20</v>
      </c>
      <c r="L37" s="13" t="s">
        <v>63</v>
      </c>
      <c r="M37" s="3"/>
    </row>
    <row r="38" spans="1:13" s="41" customFormat="1" ht="12.75">
      <c r="A38" s="39"/>
      <c r="B38" s="19">
        <f>F33</f>
        <v>34569</v>
      </c>
      <c r="C38" s="19">
        <f>G33</f>
        <v>1458.6999999999998</v>
      </c>
      <c r="D38" s="19">
        <f>H33</f>
        <v>836.18</v>
      </c>
      <c r="E38" s="19">
        <f>SUM(B38:C38:D38)</f>
        <v>36863.88</v>
      </c>
      <c r="F38" s="20">
        <v>33220120</v>
      </c>
      <c r="G38" s="19">
        <v>28775813</v>
      </c>
      <c r="H38" s="19">
        <v>38482728</v>
      </c>
      <c r="I38" s="19"/>
      <c r="J38" s="19">
        <f>SUM(E38:H38)</f>
        <v>100515524.88</v>
      </c>
      <c r="K38" s="40">
        <v>92852099</v>
      </c>
      <c r="L38" s="40">
        <f>SUM(J38:K38)</f>
        <v>193367623.88</v>
      </c>
      <c r="M38" s="39"/>
    </row>
    <row r="39" spans="1:10" ht="12.75">
      <c r="A39" s="3"/>
      <c r="B39" s="32"/>
      <c r="C39" s="32"/>
      <c r="D39" s="32"/>
      <c r="E39" s="32"/>
      <c r="F39" s="33"/>
      <c r="G39" s="32"/>
      <c r="H39" s="32"/>
      <c r="I39" s="32"/>
      <c r="J39" s="32"/>
    </row>
    <row r="40" ht="13.5" thickBot="1"/>
    <row r="41" spans="3:9" ht="12.75">
      <c r="C41" s="22" t="s">
        <v>24</v>
      </c>
      <c r="D41" s="23"/>
      <c r="E41" s="23"/>
      <c r="F41" s="23"/>
      <c r="G41" s="24"/>
      <c r="H41" s="21"/>
      <c r="I41" s="21"/>
    </row>
    <row r="42" spans="3:9" ht="12.75">
      <c r="C42" s="25" t="s">
        <v>28</v>
      </c>
      <c r="D42" s="21"/>
      <c r="E42" s="21"/>
      <c r="F42" s="21"/>
      <c r="G42" s="26"/>
      <c r="H42" s="21"/>
      <c r="I42" s="21"/>
    </row>
    <row r="43" spans="3:9" ht="12.75">
      <c r="C43" s="25" t="s">
        <v>29</v>
      </c>
      <c r="D43" s="21"/>
      <c r="E43" s="21"/>
      <c r="F43" s="21"/>
      <c r="G43" s="26"/>
      <c r="H43" s="21"/>
      <c r="I43" s="21"/>
    </row>
    <row r="44" spans="3:9" ht="12.75">
      <c r="C44" s="25" t="s">
        <v>64</v>
      </c>
      <c r="D44" s="21"/>
      <c r="E44" s="21"/>
      <c r="F44" s="21"/>
      <c r="G44" s="26"/>
      <c r="H44" s="21"/>
      <c r="I44" s="21"/>
    </row>
    <row r="45" spans="3:9" ht="12.75">
      <c r="C45" s="27" t="s">
        <v>65</v>
      </c>
      <c r="D45" s="3"/>
      <c r="E45" s="3"/>
      <c r="F45" s="3"/>
      <c r="G45" s="28"/>
      <c r="H45" s="3"/>
      <c r="I45" s="3"/>
    </row>
    <row r="46" spans="3:9" ht="12.75">
      <c r="C46" s="27" t="s">
        <v>66</v>
      </c>
      <c r="D46" s="3"/>
      <c r="E46" s="3"/>
      <c r="F46" s="3"/>
      <c r="G46" s="28"/>
      <c r="H46" s="3"/>
      <c r="I46" s="3"/>
    </row>
    <row r="47" spans="3:9" ht="12.75">
      <c r="C47" s="27" t="s">
        <v>67</v>
      </c>
      <c r="D47" s="3"/>
      <c r="E47" s="3"/>
      <c r="F47" s="3"/>
      <c r="G47" s="28"/>
      <c r="H47" s="3"/>
      <c r="I47" s="3"/>
    </row>
    <row r="48" spans="3:9" ht="12.75">
      <c r="C48" s="65" t="s">
        <v>68</v>
      </c>
      <c r="D48" s="66"/>
      <c r="E48" s="66"/>
      <c r="F48" s="42">
        <f>L38</f>
        <v>193367623.88</v>
      </c>
      <c r="G48" s="26"/>
      <c r="H48" s="3"/>
      <c r="I48" s="3"/>
    </row>
    <row r="49" spans="3:9" ht="12.75">
      <c r="C49" s="27"/>
      <c r="D49" s="3"/>
      <c r="E49" s="3"/>
      <c r="F49" s="3"/>
      <c r="G49" s="28"/>
      <c r="H49" s="3"/>
      <c r="I49" s="3"/>
    </row>
    <row r="50" spans="3:9" ht="12.75">
      <c r="C50" s="27" t="s">
        <v>25</v>
      </c>
      <c r="D50" s="3"/>
      <c r="E50" s="3"/>
      <c r="F50" s="3"/>
      <c r="G50" s="28"/>
      <c r="H50" s="3"/>
      <c r="I50" s="3"/>
    </row>
    <row r="51" spans="3:9" ht="13.5" thickBot="1">
      <c r="C51" s="29" t="s">
        <v>30</v>
      </c>
      <c r="D51" s="30"/>
      <c r="E51" s="30"/>
      <c r="F51" s="30"/>
      <c r="G51" s="31"/>
      <c r="H51" s="3"/>
      <c r="I51" s="3"/>
    </row>
  </sheetData>
  <mergeCells count="1">
    <mergeCell ref="C48:E48"/>
  </mergeCells>
  <printOptions/>
  <pageMargins left="0.5511811023622047" right="0.5511811023622047" top="0.1968503937007874" bottom="0.1968503937007874" header="0.11811023622047245" footer="0.1181102362204724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28">
      <selection activeCell="H46" sqref="H46"/>
    </sheetView>
  </sheetViews>
  <sheetFormatPr defaultColWidth="9.140625" defaultRowHeight="12.75"/>
  <cols>
    <col min="1" max="1" width="5.57421875" style="0" customWidth="1"/>
    <col min="2" max="2" width="17.140625" style="0" customWidth="1"/>
    <col min="3" max="3" width="15.28125" style="0" customWidth="1"/>
    <col min="4" max="5" width="10.140625" style="0" customWidth="1"/>
    <col min="6" max="6" width="11.7109375" style="0" customWidth="1"/>
    <col min="7" max="7" width="13.7109375" style="0" bestFit="1" customWidth="1"/>
    <col min="8" max="9" width="10.7109375" style="0" customWidth="1"/>
    <col min="10" max="11" width="12.00390625" style="0" customWidth="1"/>
    <col min="12" max="12" width="12.28125" style="0" customWidth="1"/>
    <col min="13" max="13" width="14.7109375" style="0" customWidth="1"/>
  </cols>
  <sheetData>
    <row r="1" ht="12.75">
      <c r="A1" t="s">
        <v>31</v>
      </c>
    </row>
    <row r="2" spans="8:11" ht="12.75">
      <c r="H2" s="6" t="s">
        <v>22</v>
      </c>
      <c r="I2" s="6"/>
      <c r="J2" s="6"/>
      <c r="K2" s="6"/>
    </row>
    <row r="3" spans="8:11" ht="12.75">
      <c r="H3" s="7" t="s">
        <v>23</v>
      </c>
      <c r="I3" s="7"/>
      <c r="J3" s="7"/>
      <c r="K3" s="7"/>
    </row>
    <row r="4" spans="8:11" ht="12.75">
      <c r="H4" s="7" t="s">
        <v>26</v>
      </c>
      <c r="I4" s="7"/>
      <c r="J4" s="7"/>
      <c r="K4" s="7"/>
    </row>
    <row r="5" spans="4:10" ht="12.75">
      <c r="D5" s="4" t="s">
        <v>16</v>
      </c>
      <c r="E5" s="4"/>
      <c r="F5" s="4"/>
      <c r="G5" s="4"/>
      <c r="H5" s="4"/>
      <c r="I5" s="4"/>
      <c r="J5" s="4"/>
    </row>
    <row r="6" spans="4:10" ht="12.75">
      <c r="D6" s="4" t="s">
        <v>74</v>
      </c>
      <c r="E6" s="4"/>
      <c r="F6" s="4"/>
      <c r="G6" s="4"/>
      <c r="H6" s="4"/>
      <c r="I6" s="4"/>
      <c r="J6" s="4"/>
    </row>
    <row r="7" ht="13.5" thickBot="1">
      <c r="H7" t="s">
        <v>32</v>
      </c>
    </row>
    <row r="8" spans="1:10" ht="13.5" thickBot="1">
      <c r="A8" s="14" t="s">
        <v>0</v>
      </c>
      <c r="B8" s="16" t="s">
        <v>9</v>
      </c>
      <c r="C8" s="18"/>
      <c r="D8" s="14" t="s">
        <v>2</v>
      </c>
      <c r="E8" s="14" t="s">
        <v>13</v>
      </c>
      <c r="F8" s="14" t="s">
        <v>4</v>
      </c>
      <c r="G8" s="14" t="s">
        <v>5</v>
      </c>
      <c r="H8" s="14" t="s">
        <v>36</v>
      </c>
      <c r="I8" s="14" t="s">
        <v>61</v>
      </c>
      <c r="J8" s="14" t="s">
        <v>36</v>
      </c>
    </row>
    <row r="9" spans="1:10" ht="13.5" thickBot="1">
      <c r="A9" s="15"/>
      <c r="B9" s="17" t="s">
        <v>8</v>
      </c>
      <c r="C9" s="17" t="s">
        <v>1</v>
      </c>
      <c r="D9" s="15" t="s">
        <v>3</v>
      </c>
      <c r="E9" s="15" t="s">
        <v>14</v>
      </c>
      <c r="F9" s="15" t="s">
        <v>33</v>
      </c>
      <c r="G9" s="15" t="s">
        <v>6</v>
      </c>
      <c r="H9" s="15" t="s">
        <v>37</v>
      </c>
      <c r="I9" s="15" t="s">
        <v>73</v>
      </c>
      <c r="J9" s="15" t="s">
        <v>19</v>
      </c>
    </row>
    <row r="10" spans="1:10" ht="12.75">
      <c r="A10" s="8">
        <v>1</v>
      </c>
      <c r="B10" s="8" t="s">
        <v>76</v>
      </c>
      <c r="C10" s="8" t="s">
        <v>35</v>
      </c>
      <c r="D10" s="8" t="s">
        <v>12</v>
      </c>
      <c r="E10" s="8">
        <v>1</v>
      </c>
      <c r="F10" s="10">
        <v>1620</v>
      </c>
      <c r="G10" s="10">
        <f>F10*50%</f>
        <v>810</v>
      </c>
      <c r="H10" s="10"/>
      <c r="I10" s="10">
        <f>SUM(F10,G10)*15%</f>
        <v>364.5</v>
      </c>
      <c r="J10" s="43">
        <f>SUM(F10:I10)</f>
        <v>2794.5</v>
      </c>
    </row>
    <row r="11" spans="1:10" ht="12.75">
      <c r="A11" s="1">
        <v>2</v>
      </c>
      <c r="B11" s="8" t="s">
        <v>34</v>
      </c>
      <c r="C11" s="1" t="s">
        <v>38</v>
      </c>
      <c r="D11" s="1" t="s">
        <v>12</v>
      </c>
      <c r="E11" s="1">
        <v>2</v>
      </c>
      <c r="F11" s="2">
        <v>1916</v>
      </c>
      <c r="G11" s="10">
        <f>F11*30%</f>
        <v>574.8</v>
      </c>
      <c r="H11" s="10">
        <f>(F11+G11)*15%</f>
        <v>373.62</v>
      </c>
      <c r="I11" s="10"/>
      <c r="J11" s="10">
        <f aca="true" t="shared" si="0" ref="J11:J31">SUM(F11:H11)</f>
        <v>2864.42</v>
      </c>
    </row>
    <row r="12" spans="1:10" ht="12.75">
      <c r="A12" s="8">
        <v>3</v>
      </c>
      <c r="B12" s="8" t="s">
        <v>34</v>
      </c>
      <c r="C12" s="1"/>
      <c r="D12" s="1" t="s">
        <v>12</v>
      </c>
      <c r="E12" s="1">
        <v>5.5</v>
      </c>
      <c r="F12" s="2">
        <v>4764</v>
      </c>
      <c r="G12" s="1"/>
      <c r="H12" s="1"/>
      <c r="I12" s="8"/>
      <c r="J12" s="10">
        <f t="shared" si="0"/>
        <v>4764</v>
      </c>
    </row>
    <row r="13" spans="1:10" ht="12.75">
      <c r="A13" s="8">
        <v>4</v>
      </c>
      <c r="B13" s="8" t="s">
        <v>39</v>
      </c>
      <c r="C13" s="1"/>
      <c r="D13" s="1" t="s">
        <v>12</v>
      </c>
      <c r="E13" s="1">
        <v>7</v>
      </c>
      <c r="F13" s="2">
        <v>4520</v>
      </c>
      <c r="G13" s="1"/>
      <c r="H13" s="10">
        <v>99</v>
      </c>
      <c r="I13" s="10"/>
      <c r="J13" s="10">
        <f>SUM(F13:H13)</f>
        <v>4619</v>
      </c>
    </row>
    <row r="14" spans="1:10" ht="12.75">
      <c r="A14" s="1">
        <v>5</v>
      </c>
      <c r="B14" s="8" t="s">
        <v>40</v>
      </c>
      <c r="C14" s="1"/>
      <c r="D14" s="1" t="s">
        <v>12</v>
      </c>
      <c r="E14" s="1">
        <v>11</v>
      </c>
      <c r="F14" s="2">
        <v>5954</v>
      </c>
      <c r="G14" s="1"/>
      <c r="I14" s="1"/>
      <c r="J14" s="10">
        <f t="shared" si="0"/>
        <v>5954</v>
      </c>
    </row>
    <row r="15" spans="1:10" ht="12.75">
      <c r="A15" s="8">
        <v>6</v>
      </c>
      <c r="B15" s="1" t="s">
        <v>41</v>
      </c>
      <c r="C15" s="1"/>
      <c r="D15" s="1" t="s">
        <v>12</v>
      </c>
      <c r="E15" s="1">
        <v>2</v>
      </c>
      <c r="F15" s="2">
        <v>744</v>
      </c>
      <c r="G15" s="1"/>
      <c r="H15" s="1"/>
      <c r="I15" s="8"/>
      <c r="J15" s="10">
        <f t="shared" si="0"/>
        <v>744</v>
      </c>
    </row>
    <row r="16" spans="1:10" ht="12.75">
      <c r="A16" s="8">
        <v>7</v>
      </c>
      <c r="B16" s="1" t="s">
        <v>75</v>
      </c>
      <c r="C16" s="1"/>
      <c r="D16" s="1" t="s">
        <v>12</v>
      </c>
      <c r="E16" s="1">
        <v>1</v>
      </c>
      <c r="F16" s="2">
        <v>372</v>
      </c>
      <c r="G16" s="1"/>
      <c r="H16" s="1"/>
      <c r="I16" s="8"/>
      <c r="J16" s="10">
        <f t="shared" si="0"/>
        <v>372</v>
      </c>
    </row>
    <row r="17" spans="1:10" ht="12.75">
      <c r="A17" s="1">
        <v>8</v>
      </c>
      <c r="B17" s="1" t="s">
        <v>42</v>
      </c>
      <c r="C17" s="1"/>
      <c r="D17" s="1" t="s">
        <v>43</v>
      </c>
      <c r="E17" s="1">
        <v>1</v>
      </c>
      <c r="F17" s="2">
        <v>719</v>
      </c>
      <c r="G17" s="1"/>
      <c r="H17" s="1"/>
      <c r="I17" s="8"/>
      <c r="J17" s="10">
        <f t="shared" si="0"/>
        <v>719</v>
      </c>
    </row>
    <row r="18" spans="1:10" ht="12.75">
      <c r="A18" s="8">
        <v>9</v>
      </c>
      <c r="B18" s="1" t="s">
        <v>39</v>
      </c>
      <c r="C18" s="1"/>
      <c r="D18" s="1" t="s">
        <v>43</v>
      </c>
      <c r="E18" s="1">
        <v>5</v>
      </c>
      <c r="F18" s="2">
        <v>3373</v>
      </c>
      <c r="G18" s="1"/>
      <c r="H18" s="1">
        <v>93</v>
      </c>
      <c r="I18" s="8"/>
      <c r="J18" s="10">
        <f t="shared" si="0"/>
        <v>3466</v>
      </c>
    </row>
    <row r="19" spans="1:10" ht="12.75">
      <c r="A19" s="8">
        <v>10</v>
      </c>
      <c r="B19" s="1" t="s">
        <v>44</v>
      </c>
      <c r="C19" s="1"/>
      <c r="D19" s="1" t="s">
        <v>43</v>
      </c>
      <c r="E19" s="1">
        <v>1</v>
      </c>
      <c r="F19" s="2">
        <v>620</v>
      </c>
      <c r="G19" s="1"/>
      <c r="H19" s="1"/>
      <c r="I19" s="8"/>
      <c r="J19" s="10">
        <f t="shared" si="0"/>
        <v>620</v>
      </c>
    </row>
    <row r="20" spans="1:10" ht="12.75">
      <c r="A20" s="1">
        <v>11</v>
      </c>
      <c r="B20" s="1" t="s">
        <v>39</v>
      </c>
      <c r="C20" s="1"/>
      <c r="D20" s="1" t="s">
        <v>53</v>
      </c>
      <c r="E20" s="1">
        <v>3</v>
      </c>
      <c r="F20" s="2">
        <v>1950</v>
      </c>
      <c r="G20" s="1"/>
      <c r="H20" s="10">
        <f>(F20+G20)*15%</f>
        <v>292.5</v>
      </c>
      <c r="I20" s="10"/>
      <c r="J20" s="10">
        <f t="shared" si="0"/>
        <v>2242.5</v>
      </c>
    </row>
    <row r="21" spans="1:10" ht="12.75">
      <c r="A21" s="8">
        <v>12</v>
      </c>
      <c r="B21" s="1" t="s">
        <v>34</v>
      </c>
      <c r="C21" s="1"/>
      <c r="D21" s="1" t="s">
        <v>10</v>
      </c>
      <c r="E21" s="1">
        <v>3</v>
      </c>
      <c r="F21" s="2">
        <v>1701</v>
      </c>
      <c r="G21" s="1"/>
      <c r="H21" s="10">
        <v>88</v>
      </c>
      <c r="I21" s="10"/>
      <c r="J21" s="10">
        <f t="shared" si="0"/>
        <v>1789</v>
      </c>
    </row>
    <row r="22" spans="1:10" ht="12.75">
      <c r="A22" s="8">
        <v>13</v>
      </c>
      <c r="B22" s="1" t="s">
        <v>39</v>
      </c>
      <c r="C22" s="1"/>
      <c r="D22" s="1" t="s">
        <v>10</v>
      </c>
      <c r="E22" s="1">
        <v>7</v>
      </c>
      <c r="F22" s="2">
        <v>3605</v>
      </c>
      <c r="G22" s="1"/>
      <c r="H22" s="2">
        <v>77</v>
      </c>
      <c r="I22" s="10"/>
      <c r="J22" s="10">
        <f t="shared" si="0"/>
        <v>3682</v>
      </c>
    </row>
    <row r="23" spans="1:10" ht="12.75">
      <c r="A23" s="1">
        <v>14</v>
      </c>
      <c r="B23" s="1" t="s">
        <v>40</v>
      </c>
      <c r="C23" s="1"/>
      <c r="D23" s="1" t="s">
        <v>10</v>
      </c>
      <c r="E23" s="1">
        <v>2</v>
      </c>
      <c r="F23" s="2">
        <v>862</v>
      </c>
      <c r="G23" s="1"/>
      <c r="H23" s="1"/>
      <c r="I23" s="8"/>
      <c r="J23" s="10">
        <f t="shared" si="0"/>
        <v>862</v>
      </c>
    </row>
    <row r="24" spans="1:10" ht="12.75">
      <c r="A24" s="8">
        <v>15</v>
      </c>
      <c r="B24" s="1" t="s">
        <v>45</v>
      </c>
      <c r="C24" s="1" t="s">
        <v>69</v>
      </c>
      <c r="D24" s="1" t="s">
        <v>10</v>
      </c>
      <c r="E24" s="1">
        <v>1</v>
      </c>
      <c r="F24" s="2">
        <v>540</v>
      </c>
      <c r="G24" s="2">
        <f>F24*40%</f>
        <v>216</v>
      </c>
      <c r="H24" s="1"/>
      <c r="I24" s="8"/>
      <c r="J24" s="10">
        <f t="shared" si="0"/>
        <v>756</v>
      </c>
    </row>
    <row r="25" spans="1:10" ht="12.75">
      <c r="A25" s="8">
        <v>16</v>
      </c>
      <c r="B25" s="1" t="s">
        <v>46</v>
      </c>
      <c r="C25" s="1"/>
      <c r="D25" s="1" t="s">
        <v>10</v>
      </c>
      <c r="E25" s="1">
        <v>1</v>
      </c>
      <c r="F25" s="2">
        <v>410</v>
      </c>
      <c r="G25" s="1"/>
      <c r="H25" s="1"/>
      <c r="I25" s="8"/>
      <c r="J25" s="10">
        <f t="shared" si="0"/>
        <v>410</v>
      </c>
    </row>
    <row r="26" spans="1:10" ht="12.75">
      <c r="A26" s="1">
        <v>17</v>
      </c>
      <c r="B26" s="1" t="s">
        <v>47</v>
      </c>
      <c r="C26" s="1"/>
      <c r="D26" s="1" t="s">
        <v>10</v>
      </c>
      <c r="E26" s="1">
        <v>1</v>
      </c>
      <c r="F26" s="2">
        <v>425</v>
      </c>
      <c r="G26" s="1"/>
      <c r="H26" s="1"/>
      <c r="I26" s="8"/>
      <c r="J26" s="10">
        <f t="shared" si="0"/>
        <v>425</v>
      </c>
    </row>
    <row r="27" spans="1:10" ht="12.75">
      <c r="A27" s="8">
        <v>18</v>
      </c>
      <c r="B27" s="1" t="s">
        <v>70</v>
      </c>
      <c r="C27" s="1"/>
      <c r="D27" s="1" t="s">
        <v>10</v>
      </c>
      <c r="E27" s="1">
        <v>1</v>
      </c>
      <c r="F27" s="2">
        <v>539</v>
      </c>
      <c r="G27" s="1"/>
      <c r="H27" s="1"/>
      <c r="I27" s="8"/>
      <c r="J27" s="10">
        <f t="shared" si="0"/>
        <v>539</v>
      </c>
    </row>
    <row r="28" spans="1:10" ht="12.75">
      <c r="A28" s="8">
        <v>19</v>
      </c>
      <c r="B28" s="1" t="s">
        <v>21</v>
      </c>
      <c r="C28" s="1"/>
      <c r="D28" s="1" t="s">
        <v>48</v>
      </c>
      <c r="E28" s="1">
        <v>4</v>
      </c>
      <c r="F28" s="2">
        <v>1536</v>
      </c>
      <c r="G28" s="1"/>
      <c r="H28" s="1"/>
      <c r="I28" s="8"/>
      <c r="J28" s="10">
        <f t="shared" si="0"/>
        <v>1536</v>
      </c>
    </row>
    <row r="29" spans="1:10" ht="12.75">
      <c r="A29" s="1">
        <v>20</v>
      </c>
      <c r="B29" s="1" t="s">
        <v>49</v>
      </c>
      <c r="C29" s="1"/>
      <c r="D29" s="1" t="s">
        <v>11</v>
      </c>
      <c r="E29" s="1">
        <v>1</v>
      </c>
      <c r="F29" s="2">
        <v>455</v>
      </c>
      <c r="G29" s="1"/>
      <c r="H29" s="1"/>
      <c r="I29" s="8"/>
      <c r="J29" s="10">
        <f t="shared" si="0"/>
        <v>455</v>
      </c>
    </row>
    <row r="30" spans="1:10" ht="12.75">
      <c r="A30" s="8">
        <v>21</v>
      </c>
      <c r="B30" s="1" t="s">
        <v>50</v>
      </c>
      <c r="C30" s="1"/>
      <c r="D30" s="1" t="s">
        <v>11</v>
      </c>
      <c r="E30" s="1">
        <v>2</v>
      </c>
      <c r="F30" s="2">
        <v>913</v>
      </c>
      <c r="G30" s="1"/>
      <c r="H30" s="1"/>
      <c r="I30" s="8"/>
      <c r="J30" s="10">
        <f t="shared" si="0"/>
        <v>913</v>
      </c>
    </row>
    <row r="31" spans="1:10" ht="12.75">
      <c r="A31" s="8">
        <v>22</v>
      </c>
      <c r="B31" s="1" t="s">
        <v>51</v>
      </c>
      <c r="C31" s="1"/>
      <c r="D31" s="1" t="s">
        <v>11</v>
      </c>
      <c r="E31" s="1">
        <v>0.5</v>
      </c>
      <c r="F31" s="2">
        <v>188</v>
      </c>
      <c r="G31" s="1"/>
      <c r="H31" s="1"/>
      <c r="I31" s="8"/>
      <c r="J31" s="10">
        <f t="shared" si="0"/>
        <v>188</v>
      </c>
    </row>
    <row r="32" spans="1:10" s="36" customFormat="1" ht="12.75">
      <c r="A32" s="34"/>
      <c r="B32" s="34" t="s">
        <v>15</v>
      </c>
      <c r="C32" s="34"/>
      <c r="D32" s="34"/>
      <c r="E32" s="34">
        <f aca="true" t="shared" si="1" ref="E32:J32">SUM(E10:E31)</f>
        <v>63</v>
      </c>
      <c r="F32" s="35">
        <f t="shared" si="1"/>
        <v>37726</v>
      </c>
      <c r="G32" s="35">
        <f t="shared" si="1"/>
        <v>1600.8</v>
      </c>
      <c r="H32" s="35">
        <f t="shared" si="1"/>
        <v>1023.12</v>
      </c>
      <c r="I32" s="35">
        <f t="shared" si="1"/>
        <v>364.5</v>
      </c>
      <c r="J32" s="35">
        <f t="shared" si="1"/>
        <v>40714.42</v>
      </c>
    </row>
    <row r="33" spans="1:11" ht="12.75">
      <c r="A33" s="3"/>
      <c r="B33" s="3"/>
      <c r="C33" s="3"/>
      <c r="D33" s="3"/>
      <c r="E33" s="3"/>
      <c r="F33" s="3"/>
      <c r="G33" s="5"/>
      <c r="H33" s="5"/>
      <c r="I33" s="5"/>
      <c r="J33" s="5"/>
      <c r="K33" s="5"/>
    </row>
    <row r="34" spans="1:11" ht="13.5" thickBot="1">
      <c r="A34" s="3"/>
      <c r="B34" s="3"/>
      <c r="C34" s="3"/>
      <c r="D34" s="3"/>
      <c r="E34" s="3"/>
      <c r="F34" s="3"/>
      <c r="G34" s="5"/>
      <c r="H34" s="3"/>
      <c r="I34" s="3"/>
      <c r="J34" s="3"/>
      <c r="K34" s="5"/>
    </row>
    <row r="35" spans="1:14" ht="12.75">
      <c r="A35" s="3"/>
      <c r="B35" s="9" t="s">
        <v>54</v>
      </c>
      <c r="C35" s="9" t="s">
        <v>17</v>
      </c>
      <c r="D35" s="9" t="s">
        <v>4</v>
      </c>
      <c r="E35" s="9" t="s">
        <v>61</v>
      </c>
      <c r="F35" s="9" t="s">
        <v>18</v>
      </c>
      <c r="G35" s="37" t="s">
        <v>55</v>
      </c>
      <c r="H35" s="11" t="s">
        <v>27</v>
      </c>
      <c r="I35" s="11" t="s">
        <v>27</v>
      </c>
      <c r="J35" s="9" t="s">
        <v>59</v>
      </c>
      <c r="K35" s="9" t="s">
        <v>61</v>
      </c>
      <c r="L35" s="9" t="s">
        <v>62</v>
      </c>
      <c r="N35" s="3"/>
    </row>
    <row r="36" spans="1:14" ht="13.5" thickBot="1">
      <c r="A36" s="3"/>
      <c r="B36" s="13" t="s">
        <v>33</v>
      </c>
      <c r="C36" s="13" t="s">
        <v>1</v>
      </c>
      <c r="D36" s="13" t="s">
        <v>7</v>
      </c>
      <c r="E36" s="13" t="s">
        <v>73</v>
      </c>
      <c r="F36" s="13" t="s">
        <v>19</v>
      </c>
      <c r="G36" s="38" t="s">
        <v>56</v>
      </c>
      <c r="H36" s="12" t="s">
        <v>57</v>
      </c>
      <c r="I36" s="12" t="s">
        <v>58</v>
      </c>
      <c r="J36" s="13" t="s">
        <v>60</v>
      </c>
      <c r="K36" s="13" t="s">
        <v>20</v>
      </c>
      <c r="L36" s="13" t="s">
        <v>63</v>
      </c>
      <c r="N36" s="3"/>
    </row>
    <row r="37" spans="1:14" s="41" customFormat="1" ht="12.75">
      <c r="A37" s="39"/>
      <c r="B37" s="19">
        <f>F32</f>
        <v>37726</v>
      </c>
      <c r="C37" s="19">
        <f>G32</f>
        <v>1600.8</v>
      </c>
      <c r="D37" s="19">
        <f>H32</f>
        <v>1023.12</v>
      </c>
      <c r="E37" s="19">
        <v>365</v>
      </c>
      <c r="F37" s="19">
        <f>SUM(B37:E37)</f>
        <v>40714.920000000006</v>
      </c>
      <c r="G37" s="20">
        <v>3733</v>
      </c>
      <c r="H37" s="19">
        <v>3384</v>
      </c>
      <c r="I37" s="19">
        <v>4426</v>
      </c>
      <c r="J37" s="19">
        <f>SUM(F37:I37)</f>
        <v>52257.920000000006</v>
      </c>
      <c r="K37" s="40">
        <v>10446</v>
      </c>
      <c r="L37" s="40">
        <f>SUM(J37:K37)</f>
        <v>62703.920000000006</v>
      </c>
      <c r="N37" s="39"/>
    </row>
    <row r="38" ht="13.5" thickBot="1"/>
    <row r="39" spans="3:10" ht="12.75">
      <c r="C39" s="22" t="s">
        <v>24</v>
      </c>
      <c r="D39" s="23"/>
      <c r="E39" s="23"/>
      <c r="F39" s="23"/>
      <c r="G39" s="24"/>
      <c r="H39" s="21"/>
      <c r="I39" s="21"/>
      <c r="J39" s="21"/>
    </row>
    <row r="40" spans="3:10" ht="12.75">
      <c r="C40" s="25" t="s">
        <v>28</v>
      </c>
      <c r="D40" s="21"/>
      <c r="E40" s="21"/>
      <c r="F40" s="21"/>
      <c r="G40" s="26"/>
      <c r="H40" s="21"/>
      <c r="I40" s="21"/>
      <c r="J40" s="21"/>
    </row>
    <row r="41" spans="3:10" ht="12.75">
      <c r="C41" s="25" t="s">
        <v>29</v>
      </c>
      <c r="D41" s="21"/>
      <c r="E41" s="21"/>
      <c r="F41" s="21"/>
      <c r="G41" s="26"/>
      <c r="H41" s="21"/>
      <c r="I41" s="21"/>
      <c r="J41" s="21"/>
    </row>
    <row r="42" spans="3:10" ht="12.75">
      <c r="C42" s="25" t="s">
        <v>64</v>
      </c>
      <c r="D42" s="21"/>
      <c r="E42" s="21"/>
      <c r="F42" s="21"/>
      <c r="G42" s="26"/>
      <c r="H42" s="21"/>
      <c r="I42" s="21"/>
      <c r="J42" s="21"/>
    </row>
    <row r="43" spans="3:10" ht="12.75">
      <c r="C43" s="27" t="s">
        <v>65</v>
      </c>
      <c r="D43" s="3"/>
      <c r="E43" s="3"/>
      <c r="F43" s="3"/>
      <c r="G43" s="28"/>
      <c r="H43" s="3"/>
      <c r="I43" s="3"/>
      <c r="J43" s="3"/>
    </row>
    <row r="44" spans="3:10" ht="12.75">
      <c r="C44" s="27" t="s">
        <v>66</v>
      </c>
      <c r="D44" s="3"/>
      <c r="E44" s="3"/>
      <c r="F44" s="3"/>
      <c r="G44" s="28"/>
      <c r="H44" s="3"/>
      <c r="I44" s="3"/>
      <c r="J44" s="3"/>
    </row>
    <row r="45" spans="3:10" ht="12.75">
      <c r="C45" s="27" t="s">
        <v>67</v>
      </c>
      <c r="D45" s="3"/>
      <c r="E45" s="3"/>
      <c r="F45" s="3"/>
      <c r="G45" s="28"/>
      <c r="H45" s="3"/>
      <c r="I45" s="3"/>
      <c r="J45" s="3"/>
    </row>
    <row r="46" spans="3:10" ht="12.75">
      <c r="C46" s="65" t="s">
        <v>77</v>
      </c>
      <c r="D46" s="66"/>
      <c r="E46" s="66"/>
      <c r="F46" s="66"/>
      <c r="G46" s="44"/>
      <c r="H46" s="21"/>
      <c r="I46" s="3"/>
      <c r="J46" s="3"/>
    </row>
    <row r="47" spans="3:10" ht="12.75">
      <c r="C47" s="27"/>
      <c r="D47" s="3"/>
      <c r="E47" s="3"/>
      <c r="F47" s="3"/>
      <c r="G47" s="28"/>
      <c r="H47" s="3"/>
      <c r="I47" s="3"/>
      <c r="J47" s="3"/>
    </row>
    <row r="48" spans="3:10" ht="12.75">
      <c r="C48" s="27" t="s">
        <v>25</v>
      </c>
      <c r="D48" s="3"/>
      <c r="E48" s="3"/>
      <c r="F48" s="3"/>
      <c r="G48" s="28"/>
      <c r="H48" s="3"/>
      <c r="I48" s="3"/>
      <c r="J48" s="3"/>
    </row>
    <row r="49" spans="3:10" ht="13.5" thickBot="1">
      <c r="C49" s="29" t="s">
        <v>30</v>
      </c>
      <c r="D49" s="30"/>
      <c r="E49" s="30"/>
      <c r="F49" s="30"/>
      <c r="G49" s="31"/>
      <c r="H49" s="3"/>
      <c r="I49" s="3"/>
      <c r="J49" s="3"/>
    </row>
  </sheetData>
  <mergeCells count="1">
    <mergeCell ref="C46:F4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F37" sqref="F37"/>
    </sheetView>
  </sheetViews>
  <sheetFormatPr defaultColWidth="9.140625" defaultRowHeight="12.75"/>
  <cols>
    <col min="1" max="1" width="5.8515625" style="0" customWidth="1"/>
    <col min="2" max="2" width="24.8515625" style="0" customWidth="1"/>
    <col min="3" max="3" width="16.7109375" style="0" customWidth="1"/>
    <col min="4" max="5" width="12.8515625" style="41" customWidth="1"/>
    <col min="6" max="6" width="14.57421875" style="41" customWidth="1"/>
    <col min="7" max="7" width="7.57421875" style="0" customWidth="1"/>
    <col min="8" max="8" width="7.8515625" style="0" customWidth="1"/>
    <col min="9" max="9" width="14.7109375" style="0" customWidth="1"/>
  </cols>
  <sheetData>
    <row r="1" spans="1:6" ht="15">
      <c r="A1" s="53" t="s">
        <v>93</v>
      </c>
      <c r="F1" s="54" t="s">
        <v>113</v>
      </c>
    </row>
    <row r="2" ht="12.75">
      <c r="G2" s="6"/>
    </row>
    <row r="3" ht="12.75">
      <c r="G3" s="6"/>
    </row>
    <row r="4" ht="12.75">
      <c r="G4" s="7"/>
    </row>
    <row r="5" ht="12.75">
      <c r="G5" s="7"/>
    </row>
    <row r="6" spans="3:5" ht="18">
      <c r="C6" s="49" t="s">
        <v>16</v>
      </c>
      <c r="E6" s="48"/>
    </row>
    <row r="7" spans="4:5" ht="12" customHeight="1">
      <c r="D7" s="48"/>
      <c r="E7" s="48"/>
    </row>
    <row r="8" spans="4:5" ht="12" customHeight="1">
      <c r="D8" s="48"/>
      <c r="E8" s="48"/>
    </row>
    <row r="9" spans="4:5" ht="12" customHeight="1">
      <c r="D9" s="48"/>
      <c r="E9" s="48"/>
    </row>
    <row r="10" spans="5:6" ht="13.5" thickBot="1">
      <c r="E10" s="48"/>
      <c r="F10" s="48"/>
    </row>
    <row r="11" spans="1:6" ht="15.75" thickBot="1">
      <c r="A11" s="57" t="s">
        <v>13</v>
      </c>
      <c r="B11" s="58" t="s">
        <v>9</v>
      </c>
      <c r="C11" s="59"/>
      <c r="D11" s="60" t="s">
        <v>82</v>
      </c>
      <c r="E11" s="60" t="s">
        <v>78</v>
      </c>
      <c r="F11" s="60" t="s">
        <v>89</v>
      </c>
    </row>
    <row r="12" spans="1:6" ht="15">
      <c r="A12" s="61" t="s">
        <v>81</v>
      </c>
      <c r="B12" s="62" t="s">
        <v>80</v>
      </c>
      <c r="C12" s="62" t="s">
        <v>1</v>
      </c>
      <c r="D12" s="63" t="s">
        <v>83</v>
      </c>
      <c r="E12" s="63" t="s">
        <v>79</v>
      </c>
      <c r="F12" s="63" t="s">
        <v>90</v>
      </c>
    </row>
    <row r="13" spans="1:6" ht="15">
      <c r="A13" s="50">
        <v>1</v>
      </c>
      <c r="B13" s="50" t="s">
        <v>94</v>
      </c>
      <c r="C13" s="50" t="s">
        <v>35</v>
      </c>
      <c r="D13" s="64" t="s">
        <v>85</v>
      </c>
      <c r="E13" s="51" t="s">
        <v>12</v>
      </c>
      <c r="F13" s="51">
        <v>1</v>
      </c>
    </row>
    <row r="14" spans="1:6" ht="15">
      <c r="A14" s="50">
        <v>2</v>
      </c>
      <c r="B14" s="50" t="s">
        <v>101</v>
      </c>
      <c r="C14" s="50" t="s">
        <v>96</v>
      </c>
      <c r="D14" s="64" t="s">
        <v>85</v>
      </c>
      <c r="E14" s="51" t="s">
        <v>12</v>
      </c>
      <c r="F14" s="51">
        <v>1</v>
      </c>
    </row>
    <row r="15" spans="1:6" ht="15">
      <c r="A15" s="50">
        <v>3</v>
      </c>
      <c r="B15" s="50" t="s">
        <v>102</v>
      </c>
      <c r="C15" s="50" t="s">
        <v>69</v>
      </c>
      <c r="D15" s="64" t="s">
        <v>85</v>
      </c>
      <c r="E15" s="51" t="s">
        <v>12</v>
      </c>
      <c r="F15" s="51">
        <v>1</v>
      </c>
    </row>
    <row r="16" spans="1:6" ht="15">
      <c r="A16" s="50">
        <v>4</v>
      </c>
      <c r="B16" s="50" t="s">
        <v>103</v>
      </c>
      <c r="C16" s="50"/>
      <c r="D16" s="64" t="s">
        <v>85</v>
      </c>
      <c r="E16" s="51" t="s">
        <v>12</v>
      </c>
      <c r="F16" s="51">
        <v>1</v>
      </c>
    </row>
    <row r="17" spans="1:6" ht="15">
      <c r="A17" s="50">
        <v>5</v>
      </c>
      <c r="B17" s="50" t="s">
        <v>101</v>
      </c>
      <c r="C17" s="1"/>
      <c r="D17" s="64" t="s">
        <v>97</v>
      </c>
      <c r="E17" s="51" t="s">
        <v>12</v>
      </c>
      <c r="F17" s="52">
        <v>17</v>
      </c>
    </row>
    <row r="18" spans="1:6" ht="15">
      <c r="A18" s="50">
        <v>6</v>
      </c>
      <c r="B18" s="50" t="s">
        <v>101</v>
      </c>
      <c r="C18" s="50"/>
      <c r="D18" s="64" t="s">
        <v>98</v>
      </c>
      <c r="E18" s="51" t="s">
        <v>12</v>
      </c>
      <c r="F18" s="51">
        <v>52</v>
      </c>
    </row>
    <row r="19" spans="1:6" ht="15">
      <c r="A19" s="50">
        <v>7</v>
      </c>
      <c r="B19" s="50" t="s">
        <v>101</v>
      </c>
      <c r="C19" s="50"/>
      <c r="D19" s="64" t="s">
        <v>99</v>
      </c>
      <c r="E19" s="51" t="s">
        <v>12</v>
      </c>
      <c r="F19" s="51">
        <v>5.5</v>
      </c>
    </row>
    <row r="20" spans="1:6" ht="15">
      <c r="A20" s="50">
        <v>8</v>
      </c>
      <c r="B20" s="50" t="s">
        <v>101</v>
      </c>
      <c r="C20" s="50"/>
      <c r="D20" s="64" t="s">
        <v>100</v>
      </c>
      <c r="E20" s="51" t="s">
        <v>12</v>
      </c>
      <c r="F20" s="51">
        <v>2</v>
      </c>
    </row>
    <row r="21" spans="1:6" ht="15">
      <c r="A21" s="50">
        <v>9</v>
      </c>
      <c r="B21" s="50" t="s">
        <v>104</v>
      </c>
      <c r="C21" s="50"/>
      <c r="D21" s="64" t="s">
        <v>86</v>
      </c>
      <c r="E21" s="51" t="s">
        <v>12</v>
      </c>
      <c r="F21" s="51">
        <v>0.5</v>
      </c>
    </row>
    <row r="22" spans="1:6" ht="15">
      <c r="A22" s="50">
        <v>10</v>
      </c>
      <c r="B22" s="50" t="s">
        <v>105</v>
      </c>
      <c r="C22" s="50"/>
      <c r="D22" s="64" t="s">
        <v>85</v>
      </c>
      <c r="E22" s="51" t="s">
        <v>12</v>
      </c>
      <c r="F22" s="51">
        <v>0.5</v>
      </c>
    </row>
    <row r="23" spans="1:6" ht="15">
      <c r="A23" s="50">
        <v>11</v>
      </c>
      <c r="B23" s="50" t="s">
        <v>106</v>
      </c>
      <c r="C23" s="50"/>
      <c r="D23" s="64" t="s">
        <v>85</v>
      </c>
      <c r="E23" s="51" t="s">
        <v>12</v>
      </c>
      <c r="F23" s="51">
        <v>8</v>
      </c>
    </row>
    <row r="24" spans="1:6" ht="15">
      <c r="A24" s="50">
        <v>12</v>
      </c>
      <c r="B24" s="50" t="s">
        <v>106</v>
      </c>
      <c r="C24" s="50"/>
      <c r="D24" s="64" t="s">
        <v>86</v>
      </c>
      <c r="E24" s="51" t="s">
        <v>12</v>
      </c>
      <c r="F24" s="51">
        <v>4</v>
      </c>
    </row>
    <row r="25" spans="1:6" ht="15">
      <c r="A25" s="50">
        <v>13</v>
      </c>
      <c r="B25" s="50" t="s">
        <v>106</v>
      </c>
      <c r="C25" s="50"/>
      <c r="D25" s="64" t="s">
        <v>84</v>
      </c>
      <c r="E25" s="51" t="s">
        <v>12</v>
      </c>
      <c r="F25" s="51">
        <v>6</v>
      </c>
    </row>
    <row r="26" spans="1:6" ht="15">
      <c r="A26" s="50">
        <v>14</v>
      </c>
      <c r="B26" s="50" t="s">
        <v>95</v>
      </c>
      <c r="C26" s="50"/>
      <c r="D26" s="64" t="s">
        <v>92</v>
      </c>
      <c r="E26" s="51" t="s">
        <v>12</v>
      </c>
      <c r="F26" s="51">
        <v>8</v>
      </c>
    </row>
    <row r="27" spans="1:6" ht="15">
      <c r="A27" s="50">
        <v>15</v>
      </c>
      <c r="B27" s="50" t="s">
        <v>107</v>
      </c>
      <c r="C27" s="50"/>
      <c r="D27" s="64" t="s">
        <v>86</v>
      </c>
      <c r="E27" s="51" t="s">
        <v>10</v>
      </c>
      <c r="F27" s="51">
        <v>16</v>
      </c>
    </row>
    <row r="28" spans="1:6" ht="15">
      <c r="A28" s="50">
        <v>16</v>
      </c>
      <c r="B28" s="50" t="s">
        <v>87</v>
      </c>
      <c r="C28" s="50"/>
      <c r="D28" s="64" t="s">
        <v>86</v>
      </c>
      <c r="E28" s="51" t="s">
        <v>12</v>
      </c>
      <c r="F28" s="51">
        <v>1</v>
      </c>
    </row>
    <row r="29" spans="1:6" ht="15">
      <c r="A29" s="50">
        <v>17</v>
      </c>
      <c r="B29" s="50" t="s">
        <v>88</v>
      </c>
      <c r="C29" s="50"/>
      <c r="D29" s="64" t="s">
        <v>85</v>
      </c>
      <c r="E29" s="51" t="s">
        <v>10</v>
      </c>
      <c r="F29" s="51">
        <v>2</v>
      </c>
    </row>
    <row r="30" spans="1:6" ht="15">
      <c r="A30" s="50">
        <v>18</v>
      </c>
      <c r="B30" s="50" t="s">
        <v>91</v>
      </c>
      <c r="C30" s="50"/>
      <c r="D30" s="64" t="s">
        <v>86</v>
      </c>
      <c r="E30" s="51" t="s">
        <v>43</v>
      </c>
      <c r="F30" s="51">
        <v>1</v>
      </c>
    </row>
    <row r="31" spans="1:6" ht="15">
      <c r="A31" s="50">
        <v>19</v>
      </c>
      <c r="B31" s="50" t="s">
        <v>91</v>
      </c>
      <c r="C31" s="50"/>
      <c r="D31" s="64" t="s">
        <v>85</v>
      </c>
      <c r="E31" s="51" t="s">
        <v>10</v>
      </c>
      <c r="F31" s="51">
        <v>1</v>
      </c>
    </row>
    <row r="32" spans="1:6" ht="15">
      <c r="A32" s="50">
        <v>20</v>
      </c>
      <c r="B32" s="50" t="s">
        <v>108</v>
      </c>
      <c r="C32" s="50"/>
      <c r="D32" s="64" t="s">
        <v>86</v>
      </c>
      <c r="E32" s="51" t="s">
        <v>10</v>
      </c>
      <c r="F32" s="51">
        <v>1</v>
      </c>
    </row>
    <row r="33" spans="1:6" ht="15">
      <c r="A33" s="50">
        <v>21</v>
      </c>
      <c r="B33" s="50" t="s">
        <v>109</v>
      </c>
      <c r="C33" s="50"/>
      <c r="D33" s="64" t="s">
        <v>86</v>
      </c>
      <c r="E33" s="51" t="s">
        <v>10</v>
      </c>
      <c r="F33" s="51">
        <v>1</v>
      </c>
    </row>
    <row r="34" spans="1:6" ht="15">
      <c r="A34" s="50">
        <v>22</v>
      </c>
      <c r="B34" s="50" t="s">
        <v>110</v>
      </c>
      <c r="C34" s="50"/>
      <c r="D34" s="64" t="s">
        <v>86</v>
      </c>
      <c r="E34" s="51" t="s">
        <v>48</v>
      </c>
      <c r="F34" s="52">
        <v>0.5</v>
      </c>
    </row>
    <row r="35" spans="1:6" ht="15">
      <c r="A35" s="50">
        <v>23</v>
      </c>
      <c r="B35" s="50" t="s">
        <v>111</v>
      </c>
      <c r="C35" s="50"/>
      <c r="D35" s="64" t="s">
        <v>86</v>
      </c>
      <c r="E35" s="51" t="s">
        <v>10</v>
      </c>
      <c r="F35" s="52">
        <v>2</v>
      </c>
    </row>
    <row r="36" spans="1:6" ht="15">
      <c r="A36" s="50">
        <v>24</v>
      </c>
      <c r="B36" s="50" t="s">
        <v>112</v>
      </c>
      <c r="C36" s="50"/>
      <c r="D36" s="64" t="s">
        <v>86</v>
      </c>
      <c r="E36" s="51" t="s">
        <v>10</v>
      </c>
      <c r="F36" s="51">
        <v>1</v>
      </c>
    </row>
    <row r="37" spans="1:6" s="36" customFormat="1" ht="15.75">
      <c r="A37" s="55"/>
      <c r="B37" s="55" t="s">
        <v>15</v>
      </c>
      <c r="C37" s="55"/>
      <c r="D37" s="56"/>
      <c r="E37" s="56"/>
      <c r="F37" s="56">
        <f>SUM(F13:F36)</f>
        <v>134</v>
      </c>
    </row>
    <row r="38" spans="1:6" s="36" customFormat="1" ht="12.75">
      <c r="A38" s="45"/>
      <c r="B38" s="45"/>
      <c r="C38" s="45"/>
      <c r="D38" s="47"/>
      <c r="E38" s="47"/>
      <c r="F38" s="47"/>
    </row>
    <row r="39" spans="1:6" s="36" customFormat="1" ht="12.75">
      <c r="A39" s="45"/>
      <c r="B39" s="45"/>
      <c r="C39" s="45"/>
      <c r="D39" s="47"/>
      <c r="E39" s="47"/>
      <c r="F39" s="47"/>
    </row>
    <row r="40" spans="3:10" ht="12.75">
      <c r="C40" s="46"/>
      <c r="D40" s="46"/>
      <c r="E40" s="46"/>
      <c r="F40" s="46"/>
      <c r="G40" s="46"/>
      <c r="H40" s="46"/>
      <c r="I40" s="3"/>
      <c r="J40" s="3"/>
    </row>
    <row r="41" spans="3:10" ht="12.75">
      <c r="C41" s="46"/>
      <c r="D41" s="46"/>
      <c r="E41" s="46"/>
      <c r="F41" s="47"/>
      <c r="G41" s="47"/>
      <c r="H41" s="46"/>
      <c r="I41" s="3"/>
      <c r="J41" s="3"/>
    </row>
    <row r="42" spans="3:10" s="41" customFormat="1" ht="12.75">
      <c r="C42" s="47"/>
      <c r="D42" s="47"/>
      <c r="E42" s="47"/>
      <c r="F42" s="47"/>
      <c r="G42" s="47"/>
      <c r="H42" s="46"/>
      <c r="I42" s="39"/>
      <c r="J42" s="39"/>
    </row>
    <row r="43" spans="1:10" s="41" customFormat="1" ht="12.75">
      <c r="A43" s="39"/>
      <c r="B43" s="39"/>
      <c r="C43" s="32"/>
      <c r="D43" s="32"/>
      <c r="E43" s="32"/>
      <c r="F43" s="32"/>
      <c r="G43" s="32"/>
      <c r="H43" s="32"/>
      <c r="I43" s="39"/>
      <c r="J43" s="39"/>
    </row>
    <row r="44" spans="1:10" s="41" customFormat="1" ht="12.75">
      <c r="A44" s="39"/>
      <c r="B44" s="39"/>
      <c r="C44" s="32"/>
      <c r="D44" s="32"/>
      <c r="E44" s="32"/>
      <c r="F44" s="32"/>
      <c r="G44" s="32"/>
      <c r="H44" s="32"/>
      <c r="I44" s="39"/>
      <c r="J44" s="39"/>
    </row>
    <row r="45" spans="1:10" s="41" customFormat="1" ht="12.75">
      <c r="A45" s="39"/>
      <c r="B45" s="39"/>
      <c r="C45" s="32"/>
      <c r="D45" s="32"/>
      <c r="E45" s="32"/>
      <c r="F45" s="32"/>
      <c r="G45" s="32"/>
      <c r="H45" s="32"/>
      <c r="J45" s="39"/>
    </row>
    <row r="46" spans="4:6" ht="12.75">
      <c r="D46" s="39"/>
      <c r="E46" s="39"/>
      <c r="F46" s="39"/>
    </row>
    <row r="47" spans="4:7" ht="12.75">
      <c r="D47" s="39"/>
      <c r="E47" s="39"/>
      <c r="F47" s="39"/>
      <c r="G47" s="3"/>
    </row>
    <row r="48" spans="4:7" ht="12.75">
      <c r="D48" s="67"/>
      <c r="E48" s="67"/>
      <c r="F48" s="67"/>
      <c r="G48" s="3"/>
    </row>
    <row r="49" spans="4:7" ht="12.75">
      <c r="D49" s="39"/>
      <c r="E49" s="39"/>
      <c r="F49" s="39"/>
      <c r="G49" s="3"/>
    </row>
    <row r="50" spans="4:7" ht="12.75">
      <c r="D50" s="39"/>
      <c r="E50" s="39"/>
      <c r="F50" s="39"/>
      <c r="G50" s="3"/>
    </row>
    <row r="51" spans="4:7" ht="12.75">
      <c r="D51" s="39"/>
      <c r="E51" s="39"/>
      <c r="F51" s="39"/>
      <c r="G51" s="3"/>
    </row>
    <row r="52" spans="4:7" ht="12.75">
      <c r="D52" s="39"/>
      <c r="E52" s="39"/>
      <c r="F52" s="39"/>
      <c r="G52" s="3"/>
    </row>
    <row r="53" spans="4:7" ht="12.75">
      <c r="D53" s="39"/>
      <c r="E53" s="39"/>
      <c r="F53" s="39"/>
      <c r="G53" s="3"/>
    </row>
    <row r="54" spans="4:7" ht="12.75">
      <c r="D54" s="67"/>
      <c r="E54" s="67"/>
      <c r="F54" s="67"/>
      <c r="G54" s="3"/>
    </row>
    <row r="55" spans="4:7" ht="12.75">
      <c r="D55" s="39"/>
      <c r="E55" s="39"/>
      <c r="F55" s="39"/>
      <c r="G55" s="3"/>
    </row>
    <row r="56" spans="4:7" ht="12.75">
      <c r="D56" s="39"/>
      <c r="E56" s="39"/>
      <c r="F56" s="39"/>
      <c r="G56" s="3"/>
    </row>
    <row r="57" spans="4:7" ht="12.75">
      <c r="D57" s="39"/>
      <c r="E57" s="39"/>
      <c r="F57" s="39"/>
      <c r="G57" s="3"/>
    </row>
    <row r="58" spans="4:7" ht="12.75">
      <c r="D58" s="39"/>
      <c r="E58" s="39"/>
      <c r="F58" s="39"/>
      <c r="G58" s="3"/>
    </row>
  </sheetData>
  <mergeCells count="2">
    <mergeCell ref="D54:F54"/>
    <mergeCell ref="D48:F48"/>
  </mergeCells>
  <printOptions/>
  <pageMargins left="0.9448818897637796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cjm</dc:creator>
  <cp:keywords/>
  <dc:description/>
  <cp:lastModifiedBy>Delia</cp:lastModifiedBy>
  <cp:lastPrinted>2007-09-11T12:33:27Z</cp:lastPrinted>
  <dcterms:created xsi:type="dcterms:W3CDTF">2000-06-28T05:13:36Z</dcterms:created>
  <dcterms:modified xsi:type="dcterms:W3CDTF">2007-09-21T11:27:21Z</dcterms:modified>
  <cp:category/>
  <cp:version/>
  <cp:contentType/>
  <cp:contentStatus/>
</cp:coreProperties>
</file>