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401" yWindow="65296" windowWidth="11835" windowHeight="10365" firstSheet="2" activeTab="5"/>
  </bookViews>
  <sheets>
    <sheet name="modificări 17.01" sheetId="1" r:id="rId1"/>
    <sheet name="modificări 19.01" sheetId="2" r:id="rId2"/>
    <sheet name="rectificare martie" sheetId="3" r:id="rId3"/>
    <sheet name="rectificare aprilie" sheetId="4" r:id="rId4"/>
    <sheet name="rectificare mai" sheetId="5" r:id="rId5"/>
    <sheet name="rectificare iunie" sheetId="6" r:id="rId6"/>
  </sheets>
  <definedNames>
    <definedName name="_xlnm._FilterDatabase" localSheetId="0" hidden="1">'modificări 17.01'!$A$3:$H$131</definedName>
    <definedName name="_xlnm._FilterDatabase" localSheetId="1" hidden="1">'modificări 19.01'!$A$3:$F$132</definedName>
    <definedName name="_xlnm._FilterDatabase" localSheetId="3" hidden="1">'rectificare aprilie'!$A$3:$F$134</definedName>
    <definedName name="_xlnm._FilterDatabase" localSheetId="5" hidden="1">'rectificare iunie'!$A$3:$P$150</definedName>
    <definedName name="_xlnm._FilterDatabase" localSheetId="4" hidden="1">'rectificare mai'!$A$3:$F$147</definedName>
    <definedName name="_xlnm._FilterDatabase" localSheetId="2" hidden="1">'rectificare martie'!$A$3:$F$133</definedName>
    <definedName name="_xlnm.Print_Titles" localSheetId="0">'modificări 17.01'!$1:$3</definedName>
    <definedName name="_xlnm.Print_Titles" localSheetId="1">'modificări 19.01'!$1:$3</definedName>
    <definedName name="_xlnm.Print_Titles" localSheetId="3">'rectificare aprilie'!$1:$3</definedName>
    <definedName name="_xlnm.Print_Titles" localSheetId="5">'rectificare iunie'!$1:$3</definedName>
    <definedName name="_xlnm.Print_Titles" localSheetId="4">'rectificare mai'!$1:$3</definedName>
    <definedName name="_xlnm.Print_Titles" localSheetId="2">'rectificare martie'!$1:$3</definedName>
  </definedNames>
  <calcPr fullCalcOnLoad="1"/>
</workbook>
</file>

<file path=xl/sharedStrings.xml><?xml version="1.0" encoding="utf-8"?>
<sst xmlns="http://schemas.openxmlformats.org/spreadsheetml/2006/main" count="1586" uniqueCount="219">
  <si>
    <t>Simbol capitol bugetar</t>
  </si>
  <si>
    <t>Nr. crt.</t>
  </si>
  <si>
    <t>Denumirea obiectivului de investiţie</t>
  </si>
  <si>
    <t>Program 2007
-lei- 
propus</t>
  </si>
  <si>
    <t>TOTAL INVESTIŢII 2007</t>
  </si>
  <si>
    <t>CONSILIUL JUDEŢEAN MUREŞ, total din care</t>
  </si>
  <si>
    <t>Total cap.51</t>
  </si>
  <si>
    <t>51.C</t>
  </si>
  <si>
    <t>Centru de perfecţionare pentru personalul din administraţia publică (proiectare)</t>
  </si>
  <si>
    <t>Drum acces la Centrul preventoriu TBC din Gorneşti (proiectare)</t>
  </si>
  <si>
    <t>Dezafectare depozite de combustibil lichid (studiu)</t>
  </si>
  <si>
    <t>Amenajarea şi modernizarea clădirilor pentru Centrul preventoriu TBC din Gorneşti (proiectare)</t>
  </si>
  <si>
    <t>SF pt.Parc tehnologic cercetare incubator parteneriat public privat cu Universitatea Petru Maior</t>
  </si>
  <si>
    <t xml:space="preserve">Dotări "Arhitectul şef", total din care: </t>
  </si>
  <si>
    <t>Hărţi topo pe suport magnetic</t>
  </si>
  <si>
    <t xml:space="preserve">Serviciu pentru vectorizarea ortofotografiilor </t>
  </si>
  <si>
    <t>Reactualizare Plan de amenajare teritorială judeţean conform Legii nr.363/2006</t>
  </si>
  <si>
    <t xml:space="preserve">Documentaţia privind evaluarea bunului ce urmează a fi expropiat în vederea extinderii aeroportului </t>
  </si>
  <si>
    <t xml:space="preserve">1 autoturism </t>
  </si>
  <si>
    <t>Dotări "Informatică", total din care:</t>
  </si>
  <si>
    <t>Reţea calculatoare</t>
  </si>
  <si>
    <t>Achiziţii echipamente de calcul (14 calculatoare şi 6 imprimante)</t>
  </si>
  <si>
    <t>Server (hard + windows 2003/20 clienţi + usp)</t>
  </si>
  <si>
    <t>Soft baze de date (sql + 20 clienţi)</t>
  </si>
  <si>
    <t>Server e-mail linux</t>
  </si>
  <si>
    <t>Dotări "Direcţia Tehnică Drumuri, Poduri Judeţene, Investiţii, total din care:</t>
  </si>
  <si>
    <t>Licenţă mentenanţă pt. produsul GeoMedia Web Map Nodelock Small Scale</t>
  </si>
  <si>
    <t xml:space="preserve">Dotări "Administrativ" </t>
  </si>
  <si>
    <t>Total cap.70</t>
  </si>
  <si>
    <t>70.A</t>
  </si>
  <si>
    <t>Contribuţia Consiliului Judeţean Mureş la programul de Alimentare cu apă a comunelor Eremitu, Gorneşti, Chiheru de Jos şi Sînpaul (HGR nr.1036/2004)</t>
  </si>
  <si>
    <t>70.C</t>
  </si>
  <si>
    <t>Participare CS Asociaţia Mureşul 2005</t>
  </si>
  <si>
    <t>Total cap.80.</t>
  </si>
  <si>
    <t>80.C</t>
  </si>
  <si>
    <t xml:space="preserve">Achiziţionare teren pt. Parc Industrial </t>
  </si>
  <si>
    <t>Total cap.84.</t>
  </si>
  <si>
    <t>84.C</t>
  </si>
  <si>
    <t xml:space="preserve">Achiziţionare teren pt. Aeroport </t>
  </si>
  <si>
    <t>Achiziţii de teren (10 ha) pentru AEROPORT TRANSILVANIA Tg. Mureş</t>
  </si>
  <si>
    <t>84.B</t>
  </si>
  <si>
    <t>Phare 2004-2006 – Coeziune Economică şi Socială - PROIECTE MARI DE INFRASTRUCTURĂ REGIONALĂ, Reabilitare şi modernizare sistem rutier pe drumurile judeţene DJ 107 şi DJ 107D (Parteneriat între CJ Alba şi CJ Mureş)</t>
  </si>
  <si>
    <t xml:space="preserve"> "Reabilitarea  şi  modernizarea sistemului rutier pe  drumul judeţene DJ142 limită judeţ Sibiu, Coroisînmărtin (DJ 142)"</t>
  </si>
  <si>
    <t>74.C</t>
  </si>
  <si>
    <t>"Master – plan pentru managementul deşeurilor în judeţul Mureş"</t>
  </si>
  <si>
    <t>SF pentru "Amenajare complex de agrement şi sport în zona Ungheni- Cerghid"</t>
  </si>
  <si>
    <t xml:space="preserve">87.C </t>
  </si>
  <si>
    <t xml:space="preserve">CENTRUL MILITAR JUDEŢEAN MUREŞ total din care: </t>
  </si>
  <si>
    <t>60.C</t>
  </si>
  <si>
    <t>Modernizarea instalaţiilor PSI</t>
  </si>
  <si>
    <t>UNITĂŢI DE CULTURĂ
total din care:</t>
  </si>
  <si>
    <t>BIBLIOTECA JUDEŢEANĂ   
total din care:</t>
  </si>
  <si>
    <t>67.A</t>
  </si>
  <si>
    <t>Restaurare clădire Biblioteca Teleki-secţia de artă şi galeria Ion Vlasiu</t>
  </si>
  <si>
    <t>Studiu de fezabilitate centrală termică la clădirea Bibliotecii Teleki-secţia de artă şi galeria Ion Vlasiu</t>
  </si>
  <si>
    <t>67.B</t>
  </si>
  <si>
    <t>67.C</t>
  </si>
  <si>
    <t xml:space="preserve">Studiu de fezabilitate şi proiect tehnic pentru "Restaurarea clădirii Bibliotecii copiilor" </t>
  </si>
  <si>
    <t>Dotare -sistem de apărare împotriva incendiilor</t>
  </si>
  <si>
    <t>Dotări - maşină de tăiat pt. legătorie</t>
  </si>
  <si>
    <t>ANSAMBLUL ARTISTIC PROFESIONIST "MUREŞUL" 
total din care:</t>
  </si>
  <si>
    <t>Reparaţii şi amenajări la fosta clădire a cinematografului Unirea</t>
  </si>
  <si>
    <t>Dotări, total din care:</t>
  </si>
  <si>
    <t>ADMINISTRAŢIA PALATULUI CULTURII  total din care:</t>
  </si>
  <si>
    <t>Modernizarea instalaţiei electrice la clădirea Palatului culturii</t>
  </si>
  <si>
    <t>Centrală temică proprie</t>
  </si>
  <si>
    <t>MUZEUL JUDEŢEAN MUREŞ
 total din care:</t>
  </si>
  <si>
    <t xml:space="preserve">Dotări pt. expoziţia de istorie şi de arheologie din Palatul Culturii </t>
  </si>
  <si>
    <t xml:space="preserve">Achiziţii obiecte muzeale </t>
  </si>
  <si>
    <t>Dotări pt. secţia etnografie (1videoproiector, 1calculator)</t>
  </si>
  <si>
    <t>Dotări pt. secţia arheologie (3 laptop, 1detector metale)</t>
  </si>
  <si>
    <t>Dotăti pt. Laborator restaurare (spatulă electrică, aparat cu ultrasunete pentru curăţat, lupă binoculară)</t>
  </si>
  <si>
    <t>Dotări independente Secţia de artă (calculator, retroproiector,aparat profesional digital, sistem protejare tablouri expoziţionale, sistem protejare depozite contra incendiilor)</t>
  </si>
  <si>
    <t>Dotări independente Secţia de ştiinţele naturii (stereomicroscop, calculator)</t>
  </si>
  <si>
    <t>Dotări necesare inventarierii digitale a tuturor depozitelor din cadrul secţiilor muzeale  (2 computere şi 1 scanner)</t>
  </si>
  <si>
    <t>TEATRUL PENTRU COPII ŞI TINERET TÂRGU MUREŞ ARIEL total din care:</t>
  </si>
  <si>
    <t xml:space="preserve">Dotări (1calculatoar, 1copiator color, unelte electromecanice de lucru pentru ateliere) </t>
  </si>
  <si>
    <t>CENTRUL JUDEŢEAN PENTRU CONSERVAREA ŞI PROMOVAREA CULTURII TRADIŢIONALE-MUREŞ total din care:</t>
  </si>
  <si>
    <t>Dotări (1 calculator cu accesorii)</t>
  </si>
  <si>
    <t xml:space="preserve">ŞCOLA DE ARTE TÂRGU - MUREŞ total din care: </t>
  </si>
  <si>
    <t>Dotări (autorism)</t>
  </si>
  <si>
    <t>Dotări (instrumente muzicale-pianină, set tobe, saxofon, acordeon, aparat foto, cameră filmare)</t>
  </si>
  <si>
    <t>Program "Sibelius" pentru scriere partituri</t>
  </si>
  <si>
    <t>CENTRUL ŞCOLAR PENTRU EDUCAŢIE INCLUZIVĂ NR.1
total din care:</t>
  </si>
  <si>
    <t>65.C</t>
  </si>
  <si>
    <t xml:space="preserve">Soft pt. teste psihologice şi logopedice </t>
  </si>
  <si>
    <t>Suplimentare program PHARE (lărgirea garajului, expertizare şi SF pt. mansardarea garajului pt. arhivă)</t>
  </si>
  <si>
    <t>CENTRUL ŞCOLAR PENTRU EDUCAŢIE INCLUZIVĂ NR.2
total din care:</t>
  </si>
  <si>
    <t>Dotări informatică- 1 calculator + 1 imprimantă</t>
  </si>
  <si>
    <t xml:space="preserve">Dotări-magazie metalică </t>
  </si>
  <si>
    <t>ŞCOALA DE ARTE ŞI MESERII REGHIN 
total din care:</t>
  </si>
  <si>
    <t xml:space="preserve">65.C </t>
  </si>
  <si>
    <t xml:space="preserve">Studiu de fezabilitate centrală termică </t>
  </si>
  <si>
    <t>DIRECŢIA GENERALĂ DE ASISTENŢĂ SOCIALĂ ŞI PROTECŢIA COPILULUI MUREŞ total, din care:</t>
  </si>
  <si>
    <t>68.A</t>
  </si>
  <si>
    <t xml:space="preserve">Construcţii montaj pt. proiectul Phare-Restructurarea CIA Glodeni prin înfiinţarea Centrului de Integrare prin Terapie Ocupaţională </t>
  </si>
  <si>
    <t xml:space="preserve">Construcţii montaj pt. proiectul Phare-Restructurarea Centrului de Recuparare şi Reabilitare Neuropshiatrică Brâncoveneşti prin crearea noului Centru de Recuperare şi Reabilitare "Sfânta Ana" </t>
  </si>
  <si>
    <t>Construcţii montaj pt. proiectul Phare-Restructurarea CIA Reghin prin crearea noului Centru de Îngrijire şi Asistenţă</t>
  </si>
  <si>
    <t>Construcţii montaj pt. proiectul Phare-Restructurarea Centrului de Recuparare şi Reabilitare Neuropshiatrică Călugăreni prin crearea noului Centru de Recuperare şi Reabilitare "Sfântul Iosif". Realizare PUD şi studiu geotehnic Călugăreni pt. proiect PHARE</t>
  </si>
  <si>
    <t>Construcţii montaj pt. proiectul Phare-Restructurarea CIA  Căpuşu de Câmpie prin înfiinţarea Serviciilor alternative de tip locuinţă protejată şi centru de terapie ocupaţională</t>
  </si>
  <si>
    <t>68.C</t>
  </si>
  <si>
    <t>SF pt. construcţie sanatoriu de recuperare neuropsihiatrică Brâncoveneşti (accesare fonduri europene nerambursabile)</t>
  </si>
  <si>
    <t>68.B</t>
  </si>
  <si>
    <t>Drum de acces pt. CRRN Bâncoveneşti</t>
  </si>
  <si>
    <t>Branşament instalaţie electrică pt. CRRN Călugăreni şi CRRN Brâncoveneşti</t>
  </si>
  <si>
    <t>Amenajare etaj corp B sală de conferinţe la sediu DGASPC</t>
  </si>
  <si>
    <t>Instalaţie iluminat exterior la Centrul de plasament familial Sîncraiu de Mureş (inclusiv proiectare)</t>
  </si>
  <si>
    <t>Dotări-calculatoare cu accesorii</t>
  </si>
  <si>
    <t>Dotări-server pt.DAS necesar pt. programul de evidenţă naţională a persoanelor cu handicap</t>
  </si>
  <si>
    <t>Dotări-Maşină de spălat profesională -8 buc</t>
  </si>
  <si>
    <t>Dotări-Instalaţie de aer condiţionat la CSC Sighişoara</t>
  </si>
  <si>
    <t>Dotări atelier croitorie Casa familială Zau de Cîmpie</t>
  </si>
  <si>
    <t>Contribuţia la obiectivul "Reabilitarea termică a Căminului pt. persoane Vârstnice Sihişoara"</t>
  </si>
  <si>
    <t>Rate leasing pt. autoturismul achiziţionat în 2006</t>
  </si>
  <si>
    <t>Achiziţii de imobile - 3 case</t>
  </si>
  <si>
    <t>SC SERVICII UTILITĂŢI RURALE MUREŞ total, din care:</t>
  </si>
  <si>
    <t>Extindere conductă magistrală de alimentare cu apă Reghin -Fărăgău</t>
  </si>
  <si>
    <t>Reabilitare conductă de alimentare cu apă zona de cîmpie Voiniceni-Pogăceaua PT+DDE</t>
  </si>
  <si>
    <t xml:space="preserve">70.C </t>
  </si>
  <si>
    <t xml:space="preserve">Dotare -pompă de apă </t>
  </si>
  <si>
    <t>RA AEROPORT TRANSILVANIA
total din care:</t>
  </si>
  <si>
    <t>Studii de fezabilitate pentru "Reparaţie capitală, "Cale de rulare şi platformă", "Zona Cargo" şi  "Drum perimetral-6 km"</t>
  </si>
  <si>
    <t xml:space="preserve">Execuţie separator de ulei </t>
  </si>
  <si>
    <t>6.1</t>
  </si>
  <si>
    <t>6.2</t>
  </si>
  <si>
    <t>6.3</t>
  </si>
  <si>
    <t>mobilier pt. grupul social şi aerogări</t>
  </si>
  <si>
    <t>6.4</t>
  </si>
  <si>
    <t>6.5</t>
  </si>
  <si>
    <t xml:space="preserve">achiziţie şi instalare aparate de aer condiţionat </t>
  </si>
  <si>
    <t>sistem de ceasoficare</t>
  </si>
  <si>
    <t>autobandă bagaje</t>
  </si>
  <si>
    <t>autoturism intervenţie</t>
  </si>
  <si>
    <t>echipament pentru înlăturarea păsărilor</t>
  </si>
  <si>
    <t>vidanjă avion</t>
  </si>
  <si>
    <t>SALVAMONT total din care:</t>
  </si>
  <si>
    <t>54.C</t>
  </si>
  <si>
    <t>Dotări -(scuter de zăpadă, ATV, remorcă pentru scuter de zăpadă)</t>
  </si>
  <si>
    <t>DIRECŢIA JUDEŢEANĂ PENTRU EVIDENŢA PERSOANEI total din care:</t>
  </si>
  <si>
    <t>Dotări ( 6 calculatoare cu accesorii, 1autoturism, 1 aparat pentru fotografiat mobil)</t>
  </si>
  <si>
    <t>Total cap.74</t>
  </si>
  <si>
    <t xml:space="preserve">Cofinanţare prgram de colaborare 
cu Inspectoratul de poliţie al judeţului Mureş - Dotări ( fişete, calculatoare, calculatoare informare, ecrane informare) </t>
  </si>
  <si>
    <t>Total cap.87</t>
  </si>
  <si>
    <t>Total cap.60</t>
  </si>
  <si>
    <t>Total cap.68</t>
  </si>
  <si>
    <t>Sistem antiefracţie</t>
  </si>
  <si>
    <t>SF "Sistem integrat de management al deşeurilor în judeţul Mureş"</t>
  </si>
  <si>
    <t>SF pt.Reabilitarea şi modernizarea sistemelor de alimentare cu apă şi canalizare în cadrul localităţilor din Asociaţia Microregionala Târnava Mică-Bălăuşeri -Sovata</t>
  </si>
  <si>
    <t>SF pt.Reabilitarea şi modernizarea sistemelor de alimentare cu apă şi canalizare în cadrul localităţilor din Asociaţia Microregională Târnava Mică Inferioară</t>
  </si>
  <si>
    <t>SF pt.Reabilitarea şi modernizarea sistemelor de alimentare cu apă şi canalizare în cadrul localităţilor din Asociaţia Zona Metropolitană Tg. Mureş</t>
  </si>
  <si>
    <t>SF pt.Reabilitarea şi modernizarea sistemelor de alimentare cu apă şi canalizare în cadrul localităţilor din Asociaţia Microregională Mureşul 2005</t>
  </si>
  <si>
    <t>SF Reabilitarea şi modernizarea sistemelor de alimentare cu apă şi canalizare în cadrul localităţilor din Asociaţia Comunităţilor Văii Gurghiului</t>
  </si>
  <si>
    <t>SF "Reabilitarea  şi  modernizarea sistemului rutier Sărăţeni - Măgherani"</t>
  </si>
  <si>
    <t>SF pt. "Reabilitarea  şi  modernizarea sistemului rutier pe  drumul judeţean  DJ 153C Reghin - Lăpuşna limita judeţ Harghita"</t>
  </si>
  <si>
    <t xml:space="preserve">Autocar </t>
  </si>
  <si>
    <t xml:space="preserve">Dotări </t>
  </si>
  <si>
    <t>5.1</t>
  </si>
  <si>
    <t>5.2</t>
  </si>
  <si>
    <t>5.3</t>
  </si>
  <si>
    <t>5.4</t>
  </si>
  <si>
    <t>5.5</t>
  </si>
  <si>
    <t>7.1</t>
  </si>
  <si>
    <t>8.1</t>
  </si>
  <si>
    <t>3.1</t>
  </si>
  <si>
    <t>3.2</t>
  </si>
  <si>
    <t>3.3</t>
  </si>
  <si>
    <t>3.4</t>
  </si>
  <si>
    <t>3.5</t>
  </si>
  <si>
    <t>3.6</t>
  </si>
  <si>
    <t>3.7</t>
  </si>
  <si>
    <t>Buget</t>
  </si>
  <si>
    <t>Fd de rulment</t>
  </si>
  <si>
    <t>Dotări ISU</t>
  </si>
  <si>
    <t>Dotări</t>
  </si>
  <si>
    <t>CENTRUL ŞCOLAR PENTRU EDUCAŢIE INCLUZIVĂ NR.3, SAM REGHIN, total din care:</t>
  </si>
  <si>
    <t xml:space="preserve"> </t>
  </si>
  <si>
    <t>Dotări (calculatoare cu accesorii, 1autoturism, 1 aparat pentru fotografiat)</t>
  </si>
  <si>
    <t>Achiziţii echipamente de calcul (calculatoare şi imprimante)</t>
  </si>
  <si>
    <t>Dotări pt. secţia etnografie (videoproiector, calculator)</t>
  </si>
  <si>
    <t>Dotări pt. secţia arheologie (laptop, detector metale)</t>
  </si>
  <si>
    <t>Dotări necesare inventarierii digitale a tuturor depozitelor din cadrul secţiilor muzeale  (calculatoare)</t>
  </si>
  <si>
    <t xml:space="preserve">Dotări (calculatoar, copiator color, unelte electromecanice de lucru pentru ateliere) </t>
  </si>
  <si>
    <t>Dotări (calculator cu accesorii)</t>
  </si>
  <si>
    <t>Dotări informatică (calculator, imprimantă)</t>
  </si>
  <si>
    <t>Contribuţia Consiliului Judeţean Mureş la programul de Alimentare cu apă a comunelor Eremitu, Chiheru de Jos, Hodoşa, Şăulia şi Petelea (HGR nr.1036/2004)</t>
  </si>
  <si>
    <t>Prevederi 2007
-lei- 
propus</t>
  </si>
  <si>
    <t>Influenţă</t>
  </si>
  <si>
    <t>Valori rectificate</t>
  </si>
  <si>
    <t>Dotări -(scuter de zăpadă, ATV, remorcă pentru scuter de zăpadă, dispozitiv pacient timp de iarna)</t>
  </si>
  <si>
    <t>7.2</t>
  </si>
  <si>
    <t>Licenţe WinDocDeviz</t>
  </si>
  <si>
    <t xml:space="preserve">Dotare -pompă de apă, aparat de sudură </t>
  </si>
  <si>
    <t>7.3</t>
  </si>
  <si>
    <t>7.4</t>
  </si>
  <si>
    <t>7.5</t>
  </si>
  <si>
    <t>8.2</t>
  </si>
  <si>
    <t>9.1</t>
  </si>
  <si>
    <t>Centru de perfecţionare pentru personalul din administraţia publică</t>
  </si>
  <si>
    <t>51.B</t>
  </si>
  <si>
    <t>SF "Reabilitarea  şi  modernizarea sistemului rutier Sângeorgiu de Pădure - Bezid"</t>
  </si>
  <si>
    <t>PUZ spital regional</t>
  </si>
  <si>
    <t>Total cap.66</t>
  </si>
  <si>
    <t>66.C</t>
  </si>
  <si>
    <t xml:space="preserve">Autoturism </t>
  </si>
  <si>
    <t>Expertiză tehnică, SF mansardare, extindere clădire</t>
  </si>
  <si>
    <t>SF pentru Reparaţii capitale imobil Avram Iancu nr.2</t>
  </si>
  <si>
    <t>Proiect tehnic pt. Reparaţii capitale imobil Avram Iancu nr.2</t>
  </si>
  <si>
    <t>Reparaţii capitale imobil Avram Iancu nr.2</t>
  </si>
  <si>
    <t>Dotări-robot de bucătărie</t>
  </si>
  <si>
    <t>Sistem de alimentare cu apă pt.proiectele Phare CIA Glodeni, CIA Căpuşu de Câmpie</t>
  </si>
  <si>
    <t>Restaurare vitralii Sediul Administrativ</t>
  </si>
  <si>
    <t>SF, PT Muzeul Ştiinţele Naturii</t>
  </si>
  <si>
    <t>Firmă luminoasă</t>
  </si>
  <si>
    <t>Dotări program cultural "Sate contemporane din România-Deschideri spre Europa, Aplicaţie zonală-judeţul de Mureş"</t>
  </si>
  <si>
    <t>Modul protecţie staţie de alimentare cu apă</t>
  </si>
  <si>
    <t>Reabilitarea Grădiniţei din comuna Pănet</t>
  </si>
  <si>
    <t>65.B</t>
  </si>
  <si>
    <t>Fd nerambursab</t>
  </si>
  <si>
    <t>Total cap.65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</si>
</sst>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2" fontId="2" fillId="2" borderId="1" xfId="15" applyNumberFormat="1" applyFont="1" applyFill="1" applyBorder="1" applyAlignment="1">
      <alignment horizontal="left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right" vertical="center"/>
    </xf>
    <xf numFmtId="0" fontId="0" fillId="4" borderId="0" xfId="0" applyFont="1" applyFill="1" applyAlignment="1">
      <alignment/>
    </xf>
    <xf numFmtId="0" fontId="0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2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9" fontId="0" fillId="4" borderId="1" xfId="15" applyNumberFormat="1" applyFont="1" applyFill="1" applyBorder="1" applyAlignment="1">
      <alignment horizontal="justify" vertical="center" wrapText="1"/>
      <protection/>
    </xf>
    <xf numFmtId="0" fontId="0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2" fontId="7" fillId="4" borderId="1" xfId="15" applyNumberFormat="1" applyFont="1" applyFill="1" applyBorder="1" applyAlignment="1">
      <alignment horizontal="left" vertical="center" wrapText="1"/>
      <protection/>
    </xf>
    <xf numFmtId="3" fontId="7" fillId="4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vertical="center"/>
    </xf>
    <xf numFmtId="2" fontId="0" fillId="0" borderId="1" xfId="15" applyNumberFormat="1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3">
    <tabColor indexed="12"/>
  </sheetPr>
  <dimension ref="A1:J132"/>
  <sheetViews>
    <sheetView workbookViewId="0" topLeftCell="A1">
      <pane ySplit="4" topLeftCell="BM5" activePane="bottomLeft" state="frozen"/>
      <selection pane="topLeft" activeCell="A1" sqref="A1"/>
      <selection pane="bottomLeft" activeCell="K15" sqref="K15"/>
    </sheetView>
  </sheetViews>
  <sheetFormatPr defaultColWidth="9.140625" defaultRowHeight="12.75"/>
  <cols>
    <col min="1" max="1" width="8.8515625" style="47" customWidth="1"/>
    <col min="2" max="2" width="5.00390625" style="47" customWidth="1"/>
    <col min="3" max="3" width="51.421875" style="48" customWidth="1"/>
    <col min="4" max="6" width="10.140625" style="49" customWidth="1"/>
    <col min="7" max="7" width="10.140625" style="7" bestFit="1" customWidth="1"/>
    <col min="8" max="8" width="9.140625" style="7" customWidth="1"/>
    <col min="9" max="16384" width="9.140625" style="17" customWidth="1"/>
  </cols>
  <sheetData>
    <row r="1" spans="1:8" s="3" customFormat="1" ht="12.75">
      <c r="A1" s="56" t="s">
        <v>0</v>
      </c>
      <c r="B1" s="56" t="s">
        <v>1</v>
      </c>
      <c r="C1" s="57" t="s">
        <v>2</v>
      </c>
      <c r="D1" s="56" t="s">
        <v>3</v>
      </c>
      <c r="E1" s="54" t="s">
        <v>170</v>
      </c>
      <c r="F1" s="54" t="s">
        <v>171</v>
      </c>
      <c r="H1" s="4"/>
    </row>
    <row r="2" spans="1:8" s="5" customFormat="1" ht="25.5" customHeight="1">
      <c r="A2" s="56"/>
      <c r="B2" s="56"/>
      <c r="C2" s="57"/>
      <c r="D2" s="56"/>
      <c r="E2" s="55"/>
      <c r="F2" s="55"/>
      <c r="G2" s="4"/>
      <c r="H2" s="4"/>
    </row>
    <row r="3" spans="1:8" s="5" customFormat="1" ht="12.75">
      <c r="A3" s="2">
        <v>0</v>
      </c>
      <c r="B3" s="2">
        <v>1</v>
      </c>
      <c r="C3" s="6">
        <v>2</v>
      </c>
      <c r="D3" s="2">
        <v>3</v>
      </c>
      <c r="E3" s="2">
        <v>4</v>
      </c>
      <c r="F3" s="2">
        <v>5</v>
      </c>
      <c r="G3" s="7"/>
      <c r="H3" s="7"/>
    </row>
    <row r="4" spans="1:8" s="12" customFormat="1" ht="12.75">
      <c r="A4" s="8"/>
      <c r="B4" s="9"/>
      <c r="C4" s="10" t="s">
        <v>4</v>
      </c>
      <c r="D4" s="11">
        <f>D5+D56+D86+D89+D92+D95+D113+D117+D128+D130</f>
        <v>11298999</v>
      </c>
      <c r="E4" s="11">
        <f>E5+E56+E86+E89+E92+E95+E113+E117+E128+E130</f>
        <v>65000</v>
      </c>
      <c r="F4" s="11">
        <f>F5+F56+F86+F89+F92+F95+F113+F117+F128+F130</f>
        <v>11233999</v>
      </c>
      <c r="G4" s="24">
        <f>F4+E4</f>
        <v>11298999</v>
      </c>
      <c r="H4" s="24">
        <f>G4-D4</f>
        <v>0</v>
      </c>
    </row>
    <row r="5" spans="1:8" ht="12.75">
      <c r="A5" s="13"/>
      <c r="B5" s="14"/>
      <c r="C5" s="15" t="s">
        <v>5</v>
      </c>
      <c r="D5" s="16">
        <f>D6+D30+D38+D41+D43+D50+D53+D28</f>
        <v>5195634</v>
      </c>
      <c r="E5" s="16">
        <f>E6+E30+E38+E41+E43+E50+E53+E28</f>
        <v>20000</v>
      </c>
      <c r="F5" s="16">
        <f>F6+F30+F38+F41+F43+F50+F53+F28</f>
        <v>5175634</v>
      </c>
      <c r="G5" s="24">
        <f aca="true" t="shared" si="0" ref="G5:G68">F5+E5</f>
        <v>5195634</v>
      </c>
      <c r="H5" s="24">
        <f aca="true" t="shared" si="1" ref="H5:H68">G5-D5</f>
        <v>0</v>
      </c>
    </row>
    <row r="6" spans="1:8" ht="12.75">
      <c r="A6" s="18"/>
      <c r="B6" s="19"/>
      <c r="C6" s="20" t="s">
        <v>6</v>
      </c>
      <c r="D6" s="21">
        <f>SUM(D7:D11)+D12+D18+D24+D26</f>
        <v>1489888</v>
      </c>
      <c r="E6" s="21">
        <f>SUM(E7:E11)+E12+E18+E24+E26</f>
        <v>0</v>
      </c>
      <c r="F6" s="21">
        <f>SUM(F7:F11)+F12+F18+F24+F26</f>
        <v>1489888</v>
      </c>
      <c r="G6" s="24">
        <f t="shared" si="0"/>
        <v>1489888</v>
      </c>
      <c r="H6" s="24">
        <f t="shared" si="1"/>
        <v>0</v>
      </c>
    </row>
    <row r="7" spans="1:10" ht="25.5">
      <c r="A7" s="18" t="s">
        <v>7</v>
      </c>
      <c r="B7" s="18">
        <v>1</v>
      </c>
      <c r="C7" s="22" t="s">
        <v>8</v>
      </c>
      <c r="D7" s="23">
        <v>65000</v>
      </c>
      <c r="E7" s="23"/>
      <c r="F7" s="23">
        <v>65000</v>
      </c>
      <c r="G7" s="24">
        <f t="shared" si="0"/>
        <v>65000</v>
      </c>
      <c r="H7" s="24">
        <f t="shared" si="1"/>
        <v>0</v>
      </c>
      <c r="J7" s="50">
        <v>11298999</v>
      </c>
    </row>
    <row r="8" spans="1:8" ht="25.5">
      <c r="A8" s="18" t="s">
        <v>7</v>
      </c>
      <c r="B8" s="18">
        <v>2</v>
      </c>
      <c r="C8" s="22" t="s">
        <v>9</v>
      </c>
      <c r="D8" s="23">
        <v>5000</v>
      </c>
      <c r="E8" s="23"/>
      <c r="F8" s="23">
        <v>5000</v>
      </c>
      <c r="G8" s="24">
        <f t="shared" si="0"/>
        <v>5000</v>
      </c>
      <c r="H8" s="24">
        <f t="shared" si="1"/>
        <v>0</v>
      </c>
    </row>
    <row r="9" spans="1:8" ht="12.75">
      <c r="A9" s="18" t="s">
        <v>7</v>
      </c>
      <c r="B9" s="18">
        <v>3</v>
      </c>
      <c r="C9" s="22" t="s">
        <v>10</v>
      </c>
      <c r="D9" s="23">
        <v>100000</v>
      </c>
      <c r="E9" s="23"/>
      <c r="F9" s="23">
        <v>100000</v>
      </c>
      <c r="G9" s="24">
        <f t="shared" si="0"/>
        <v>100000</v>
      </c>
      <c r="H9" s="24">
        <f t="shared" si="1"/>
        <v>0</v>
      </c>
    </row>
    <row r="10" spans="1:8" ht="25.5">
      <c r="A10" s="18" t="s">
        <v>7</v>
      </c>
      <c r="B10" s="18">
        <v>4</v>
      </c>
      <c r="C10" s="22" t="s">
        <v>11</v>
      </c>
      <c r="D10" s="23">
        <v>80000</v>
      </c>
      <c r="E10" s="23"/>
      <c r="F10" s="23">
        <v>80000</v>
      </c>
      <c r="G10" s="24">
        <f t="shared" si="0"/>
        <v>80000</v>
      </c>
      <c r="H10" s="24">
        <f t="shared" si="1"/>
        <v>0</v>
      </c>
    </row>
    <row r="11" spans="1:8" ht="25.5">
      <c r="A11" s="18" t="s">
        <v>7</v>
      </c>
      <c r="B11" s="18">
        <v>5</v>
      </c>
      <c r="C11" s="22" t="s">
        <v>12</v>
      </c>
      <c r="D11" s="23">
        <v>50000</v>
      </c>
      <c r="E11" s="23"/>
      <c r="F11" s="23">
        <v>50000</v>
      </c>
      <c r="G11" s="24">
        <f t="shared" si="0"/>
        <v>50000</v>
      </c>
      <c r="H11" s="24">
        <f t="shared" si="1"/>
        <v>0</v>
      </c>
    </row>
    <row r="12" spans="1:8" ht="12.75">
      <c r="A12" s="18"/>
      <c r="B12" s="18">
        <v>5</v>
      </c>
      <c r="C12" s="25" t="s">
        <v>13</v>
      </c>
      <c r="D12" s="26">
        <f>SUM(D13:D17)</f>
        <v>776500</v>
      </c>
      <c r="E12" s="26">
        <f>SUM(E13:E17)</f>
        <v>0</v>
      </c>
      <c r="F12" s="26">
        <f>SUM(F13:F17)</f>
        <v>776500</v>
      </c>
      <c r="G12" s="24">
        <f t="shared" si="0"/>
        <v>776500</v>
      </c>
      <c r="H12" s="24">
        <f t="shared" si="1"/>
        <v>0</v>
      </c>
    </row>
    <row r="13" spans="1:8" ht="12.75">
      <c r="A13" s="18" t="s">
        <v>7</v>
      </c>
      <c r="B13" s="18" t="s">
        <v>156</v>
      </c>
      <c r="C13" s="22" t="s">
        <v>14</v>
      </c>
      <c r="D13" s="23">
        <v>72000</v>
      </c>
      <c r="E13" s="23"/>
      <c r="F13" s="23">
        <v>72000</v>
      </c>
      <c r="G13" s="24">
        <f t="shared" si="0"/>
        <v>72000</v>
      </c>
      <c r="H13" s="24">
        <f t="shared" si="1"/>
        <v>0</v>
      </c>
    </row>
    <row r="14" spans="1:8" ht="12.75">
      <c r="A14" s="18" t="s">
        <v>7</v>
      </c>
      <c r="B14" s="18" t="s">
        <v>157</v>
      </c>
      <c r="C14" s="22" t="s">
        <v>15</v>
      </c>
      <c r="D14" s="23">
        <v>165600</v>
      </c>
      <c r="E14" s="23"/>
      <c r="F14" s="23">
        <v>165600</v>
      </c>
      <c r="G14" s="24">
        <f t="shared" si="0"/>
        <v>165600</v>
      </c>
      <c r="H14" s="24">
        <f t="shared" si="1"/>
        <v>0</v>
      </c>
    </row>
    <row r="15" spans="1:8" ht="25.5">
      <c r="A15" s="18" t="s">
        <v>7</v>
      </c>
      <c r="B15" s="18" t="s">
        <v>158</v>
      </c>
      <c r="C15" s="22" t="s">
        <v>16</v>
      </c>
      <c r="D15" s="23">
        <v>500000</v>
      </c>
      <c r="E15" s="23"/>
      <c r="F15" s="23">
        <v>500000</v>
      </c>
      <c r="G15" s="24">
        <f t="shared" si="0"/>
        <v>500000</v>
      </c>
      <c r="H15" s="24">
        <f t="shared" si="1"/>
        <v>0</v>
      </c>
    </row>
    <row r="16" spans="1:8" ht="25.5">
      <c r="A16" s="18" t="s">
        <v>7</v>
      </c>
      <c r="B16" s="18" t="s">
        <v>159</v>
      </c>
      <c r="C16" s="22" t="s">
        <v>17</v>
      </c>
      <c r="D16" s="23">
        <v>25000</v>
      </c>
      <c r="E16" s="23"/>
      <c r="F16" s="23">
        <v>25000</v>
      </c>
      <c r="G16" s="24">
        <f t="shared" si="0"/>
        <v>25000</v>
      </c>
      <c r="H16" s="24">
        <f t="shared" si="1"/>
        <v>0</v>
      </c>
    </row>
    <row r="17" spans="1:8" ht="12.75">
      <c r="A17" s="18" t="s">
        <v>7</v>
      </c>
      <c r="B17" s="18" t="s">
        <v>160</v>
      </c>
      <c r="C17" s="22" t="s">
        <v>145</v>
      </c>
      <c r="D17" s="23">
        <v>13900</v>
      </c>
      <c r="E17" s="23"/>
      <c r="F17" s="23">
        <v>13900</v>
      </c>
      <c r="G17" s="24">
        <f t="shared" si="0"/>
        <v>13900</v>
      </c>
      <c r="H17" s="24">
        <f t="shared" si="1"/>
        <v>0</v>
      </c>
    </row>
    <row r="18" spans="1:8" ht="12.75">
      <c r="A18" s="18"/>
      <c r="B18" s="18">
        <v>6</v>
      </c>
      <c r="C18" s="25" t="s">
        <v>19</v>
      </c>
      <c r="D18" s="26">
        <f>SUM(D19:D23)</f>
        <v>283388</v>
      </c>
      <c r="E18" s="26">
        <f>SUM(E19:E23)</f>
        <v>0</v>
      </c>
      <c r="F18" s="26">
        <f>SUM(F19:F23)</f>
        <v>283388</v>
      </c>
      <c r="G18" s="24">
        <f t="shared" si="0"/>
        <v>283388</v>
      </c>
      <c r="H18" s="24">
        <f t="shared" si="1"/>
        <v>0</v>
      </c>
    </row>
    <row r="19" spans="1:8" ht="12.75">
      <c r="A19" s="18" t="s">
        <v>7</v>
      </c>
      <c r="B19" s="18" t="s">
        <v>123</v>
      </c>
      <c r="C19" s="22" t="s">
        <v>20</v>
      </c>
      <c r="D19" s="23">
        <v>26600</v>
      </c>
      <c r="E19" s="23"/>
      <c r="F19" s="23">
        <v>26600</v>
      </c>
      <c r="G19" s="24">
        <f t="shared" si="0"/>
        <v>26600</v>
      </c>
      <c r="H19" s="24">
        <f t="shared" si="1"/>
        <v>0</v>
      </c>
    </row>
    <row r="20" spans="1:8" ht="25.5">
      <c r="A20" s="18" t="s">
        <v>7</v>
      </c>
      <c r="B20" s="18" t="s">
        <v>124</v>
      </c>
      <c r="C20" s="22" t="s">
        <v>21</v>
      </c>
      <c r="D20" s="23">
        <v>188942</v>
      </c>
      <c r="E20" s="23"/>
      <c r="F20" s="23">
        <v>188942</v>
      </c>
      <c r="G20" s="24">
        <f t="shared" si="0"/>
        <v>188942</v>
      </c>
      <c r="H20" s="24">
        <f t="shared" si="1"/>
        <v>0</v>
      </c>
    </row>
    <row r="21" spans="1:8" ht="12.75">
      <c r="A21" s="18" t="s">
        <v>7</v>
      </c>
      <c r="B21" s="18" t="s">
        <v>125</v>
      </c>
      <c r="C21" s="22" t="s">
        <v>22</v>
      </c>
      <c r="D21" s="23">
        <v>39092</v>
      </c>
      <c r="E21" s="23"/>
      <c r="F21" s="23">
        <v>39092</v>
      </c>
      <c r="G21" s="24">
        <f t="shared" si="0"/>
        <v>39092</v>
      </c>
      <c r="H21" s="24">
        <f t="shared" si="1"/>
        <v>0</v>
      </c>
    </row>
    <row r="22" spans="1:8" ht="12.75">
      <c r="A22" s="18" t="s">
        <v>7</v>
      </c>
      <c r="B22" s="18" t="s">
        <v>127</v>
      </c>
      <c r="C22" s="22" t="s">
        <v>23</v>
      </c>
      <c r="D22" s="23">
        <v>20849</v>
      </c>
      <c r="E22" s="23"/>
      <c r="F22" s="23">
        <v>20849</v>
      </c>
      <c r="G22" s="24">
        <f t="shared" si="0"/>
        <v>20849</v>
      </c>
      <c r="H22" s="24">
        <f t="shared" si="1"/>
        <v>0</v>
      </c>
    </row>
    <row r="23" spans="1:8" ht="12.75">
      <c r="A23" s="18" t="s">
        <v>7</v>
      </c>
      <c r="B23" s="18" t="s">
        <v>128</v>
      </c>
      <c r="C23" s="22" t="s">
        <v>24</v>
      </c>
      <c r="D23" s="23">
        <v>7905</v>
      </c>
      <c r="E23" s="23"/>
      <c r="F23" s="23">
        <v>7905</v>
      </c>
      <c r="G23" s="24">
        <f t="shared" si="0"/>
        <v>7905</v>
      </c>
      <c r="H23" s="24">
        <f t="shared" si="1"/>
        <v>0</v>
      </c>
    </row>
    <row r="24" spans="1:8" ht="25.5">
      <c r="A24" s="18"/>
      <c r="B24" s="18">
        <v>7</v>
      </c>
      <c r="C24" s="25" t="s">
        <v>25</v>
      </c>
      <c r="D24" s="26">
        <f>D25</f>
        <v>10000</v>
      </c>
      <c r="E24" s="26">
        <f>E25</f>
        <v>0</v>
      </c>
      <c r="F24" s="26">
        <f>F25</f>
        <v>10000</v>
      </c>
      <c r="G24" s="24">
        <f t="shared" si="0"/>
        <v>10000</v>
      </c>
      <c r="H24" s="24">
        <f t="shared" si="1"/>
        <v>0</v>
      </c>
    </row>
    <row r="25" spans="1:8" ht="25.5">
      <c r="A25" s="18" t="s">
        <v>7</v>
      </c>
      <c r="B25" s="18" t="s">
        <v>161</v>
      </c>
      <c r="C25" s="22" t="s">
        <v>26</v>
      </c>
      <c r="D25" s="23">
        <v>10000</v>
      </c>
      <c r="E25" s="23"/>
      <c r="F25" s="23">
        <v>10000</v>
      </c>
      <c r="G25" s="24">
        <f t="shared" si="0"/>
        <v>10000</v>
      </c>
      <c r="H25" s="24">
        <f t="shared" si="1"/>
        <v>0</v>
      </c>
    </row>
    <row r="26" spans="1:8" ht="12.75">
      <c r="A26" s="18"/>
      <c r="B26" s="18">
        <v>8</v>
      </c>
      <c r="C26" s="25" t="s">
        <v>27</v>
      </c>
      <c r="D26" s="26">
        <f>D27</f>
        <v>120000</v>
      </c>
      <c r="E26" s="26">
        <f>E27</f>
        <v>0</v>
      </c>
      <c r="F26" s="26">
        <f>F27</f>
        <v>120000</v>
      </c>
      <c r="G26" s="24">
        <f t="shared" si="0"/>
        <v>120000</v>
      </c>
      <c r="H26" s="24">
        <f t="shared" si="1"/>
        <v>0</v>
      </c>
    </row>
    <row r="27" spans="1:8" ht="12.75">
      <c r="A27" s="18" t="s">
        <v>7</v>
      </c>
      <c r="B27" s="18" t="s">
        <v>162</v>
      </c>
      <c r="C27" s="22" t="s">
        <v>18</v>
      </c>
      <c r="D27" s="23">
        <v>120000</v>
      </c>
      <c r="E27" s="23"/>
      <c r="F27" s="23">
        <v>120000</v>
      </c>
      <c r="G27" s="24">
        <f t="shared" si="0"/>
        <v>120000</v>
      </c>
      <c r="H27" s="24">
        <f t="shared" si="1"/>
        <v>0</v>
      </c>
    </row>
    <row r="28" spans="1:8" ht="12.75">
      <c r="A28" s="18"/>
      <c r="B28" s="18"/>
      <c r="C28" s="20" t="s">
        <v>144</v>
      </c>
      <c r="D28" s="27">
        <f>D29</f>
        <v>30000</v>
      </c>
      <c r="E28" s="27">
        <f>E29</f>
        <v>0</v>
      </c>
      <c r="F28" s="27">
        <f>F29</f>
        <v>30000</v>
      </c>
      <c r="G28" s="24">
        <f t="shared" si="0"/>
        <v>30000</v>
      </c>
      <c r="H28" s="24">
        <f t="shared" si="1"/>
        <v>0</v>
      </c>
    </row>
    <row r="29" spans="1:8" ht="25.5">
      <c r="A29" s="18" t="s">
        <v>100</v>
      </c>
      <c r="B29" s="18">
        <v>1</v>
      </c>
      <c r="C29" s="28" t="s">
        <v>101</v>
      </c>
      <c r="D29" s="23">
        <v>30000</v>
      </c>
      <c r="E29" s="23"/>
      <c r="F29" s="23">
        <v>30000</v>
      </c>
      <c r="G29" s="24">
        <f t="shared" si="0"/>
        <v>30000</v>
      </c>
      <c r="H29" s="24">
        <f t="shared" si="1"/>
        <v>0</v>
      </c>
    </row>
    <row r="30" spans="1:8" ht="12.75">
      <c r="A30" s="18"/>
      <c r="B30" s="18"/>
      <c r="C30" s="20" t="s">
        <v>28</v>
      </c>
      <c r="D30" s="27">
        <f>SUM(D31:D37)</f>
        <v>1005000</v>
      </c>
      <c r="E30" s="27">
        <f>SUM(E31:E37)</f>
        <v>20000</v>
      </c>
      <c r="F30" s="27">
        <f>SUM(F31:F37)</f>
        <v>985000</v>
      </c>
      <c r="G30" s="24">
        <f t="shared" si="0"/>
        <v>1005000</v>
      </c>
      <c r="H30" s="24">
        <f t="shared" si="1"/>
        <v>0</v>
      </c>
    </row>
    <row r="31" spans="1:8" ht="38.25">
      <c r="A31" s="18" t="s">
        <v>29</v>
      </c>
      <c r="B31" s="18">
        <v>1</v>
      </c>
      <c r="C31" s="22" t="s">
        <v>30</v>
      </c>
      <c r="D31" s="23">
        <v>900000</v>
      </c>
      <c r="E31" s="23"/>
      <c r="F31" s="23">
        <v>900000</v>
      </c>
      <c r="G31" s="24">
        <f t="shared" si="0"/>
        <v>900000</v>
      </c>
      <c r="H31" s="24">
        <f t="shared" si="1"/>
        <v>0</v>
      </c>
    </row>
    <row r="32" spans="1:8" ht="12.75">
      <c r="A32" s="18" t="s">
        <v>31</v>
      </c>
      <c r="B32" s="18">
        <v>2</v>
      </c>
      <c r="C32" s="29" t="s">
        <v>32</v>
      </c>
      <c r="D32" s="23">
        <v>20000</v>
      </c>
      <c r="E32" s="23">
        <v>20000</v>
      </c>
      <c r="F32" s="23"/>
      <c r="G32" s="24">
        <f t="shared" si="0"/>
        <v>20000</v>
      </c>
      <c r="H32" s="24">
        <f t="shared" si="1"/>
        <v>0</v>
      </c>
    </row>
    <row r="33" spans="1:8" ht="38.25">
      <c r="A33" s="18" t="s">
        <v>31</v>
      </c>
      <c r="B33" s="18">
        <v>3</v>
      </c>
      <c r="C33" s="22" t="s">
        <v>147</v>
      </c>
      <c r="D33" s="23">
        <v>17000</v>
      </c>
      <c r="E33" s="23"/>
      <c r="F33" s="23">
        <v>17000</v>
      </c>
      <c r="G33" s="24">
        <f t="shared" si="0"/>
        <v>17000</v>
      </c>
      <c r="H33" s="24">
        <f t="shared" si="1"/>
        <v>0</v>
      </c>
    </row>
    <row r="34" spans="1:8" ht="38.25">
      <c r="A34" s="18" t="s">
        <v>31</v>
      </c>
      <c r="B34" s="18">
        <v>4</v>
      </c>
      <c r="C34" s="22" t="s">
        <v>148</v>
      </c>
      <c r="D34" s="23">
        <v>17000</v>
      </c>
      <c r="E34" s="23"/>
      <c r="F34" s="23">
        <v>17000</v>
      </c>
      <c r="G34" s="24">
        <f t="shared" si="0"/>
        <v>17000</v>
      </c>
      <c r="H34" s="24">
        <f t="shared" si="1"/>
        <v>0</v>
      </c>
    </row>
    <row r="35" spans="1:8" ht="38.25">
      <c r="A35" s="18" t="s">
        <v>31</v>
      </c>
      <c r="B35" s="18">
        <v>5</v>
      </c>
      <c r="C35" s="22" t="s">
        <v>149</v>
      </c>
      <c r="D35" s="23">
        <v>17000</v>
      </c>
      <c r="E35" s="23"/>
      <c r="F35" s="23">
        <v>17000</v>
      </c>
      <c r="G35" s="24">
        <f t="shared" si="0"/>
        <v>17000</v>
      </c>
      <c r="H35" s="24">
        <f t="shared" si="1"/>
        <v>0</v>
      </c>
    </row>
    <row r="36" spans="1:8" ht="38.25">
      <c r="A36" s="18" t="s">
        <v>31</v>
      </c>
      <c r="B36" s="18">
        <v>6</v>
      </c>
      <c r="C36" s="22" t="s">
        <v>150</v>
      </c>
      <c r="D36" s="23">
        <v>17000</v>
      </c>
      <c r="E36" s="23"/>
      <c r="F36" s="23">
        <v>17000</v>
      </c>
      <c r="G36" s="24">
        <f t="shared" si="0"/>
        <v>17000</v>
      </c>
      <c r="H36" s="24">
        <f t="shared" si="1"/>
        <v>0</v>
      </c>
    </row>
    <row r="37" spans="1:8" ht="38.25">
      <c r="A37" s="18" t="s">
        <v>31</v>
      </c>
      <c r="B37" s="18">
        <v>7</v>
      </c>
      <c r="C37" s="22" t="s">
        <v>151</v>
      </c>
      <c r="D37" s="23">
        <v>17000</v>
      </c>
      <c r="E37" s="23"/>
      <c r="F37" s="23">
        <v>17000</v>
      </c>
      <c r="G37" s="24">
        <f t="shared" si="0"/>
        <v>17000</v>
      </c>
      <c r="H37" s="24">
        <f t="shared" si="1"/>
        <v>0</v>
      </c>
    </row>
    <row r="38" spans="1:8" ht="12.75">
      <c r="A38" s="18"/>
      <c r="B38" s="18"/>
      <c r="C38" s="20" t="s">
        <v>140</v>
      </c>
      <c r="D38" s="27">
        <f>SUM(D39:D40)</f>
        <v>475000</v>
      </c>
      <c r="E38" s="27">
        <f>SUM(E39:E40)</f>
        <v>0</v>
      </c>
      <c r="F38" s="27">
        <f>SUM(F39:F40)</f>
        <v>475000</v>
      </c>
      <c r="G38" s="24">
        <f t="shared" si="0"/>
        <v>475000</v>
      </c>
      <c r="H38" s="24">
        <f t="shared" si="1"/>
        <v>0</v>
      </c>
    </row>
    <row r="39" spans="1:8" ht="25.5">
      <c r="A39" s="18" t="s">
        <v>43</v>
      </c>
      <c r="B39" s="18">
        <v>1</v>
      </c>
      <c r="C39" s="22" t="s">
        <v>44</v>
      </c>
      <c r="D39" s="23">
        <v>175000</v>
      </c>
      <c r="E39" s="23"/>
      <c r="F39" s="23">
        <v>175000</v>
      </c>
      <c r="G39" s="24">
        <f t="shared" si="0"/>
        <v>175000</v>
      </c>
      <c r="H39" s="24">
        <f t="shared" si="1"/>
        <v>0</v>
      </c>
    </row>
    <row r="40" spans="1:8" ht="25.5">
      <c r="A40" s="18" t="s">
        <v>43</v>
      </c>
      <c r="B40" s="18">
        <v>2</v>
      </c>
      <c r="C40" s="22" t="s">
        <v>146</v>
      </c>
      <c r="D40" s="23">
        <v>300000</v>
      </c>
      <c r="E40" s="23"/>
      <c r="F40" s="23">
        <v>300000</v>
      </c>
      <c r="G40" s="24">
        <f t="shared" si="0"/>
        <v>300000</v>
      </c>
      <c r="H40" s="24">
        <f t="shared" si="1"/>
        <v>0</v>
      </c>
    </row>
    <row r="41" spans="1:8" ht="12.75">
      <c r="A41" s="18"/>
      <c r="B41" s="19"/>
      <c r="C41" s="20" t="s">
        <v>33</v>
      </c>
      <c r="D41" s="27">
        <f>D42</f>
        <v>41080</v>
      </c>
      <c r="E41" s="27">
        <f>E42</f>
        <v>0</v>
      </c>
      <c r="F41" s="27">
        <f>F42</f>
        <v>41080</v>
      </c>
      <c r="G41" s="24">
        <f t="shared" si="0"/>
        <v>41080</v>
      </c>
      <c r="H41" s="24">
        <f t="shared" si="1"/>
        <v>0</v>
      </c>
    </row>
    <row r="42" spans="1:8" ht="12.75">
      <c r="A42" s="18" t="s">
        <v>34</v>
      </c>
      <c r="B42" s="18">
        <v>1</v>
      </c>
      <c r="C42" s="22" t="s">
        <v>35</v>
      </c>
      <c r="D42" s="23">
        <v>41080</v>
      </c>
      <c r="E42" s="23"/>
      <c r="F42" s="23">
        <v>41080</v>
      </c>
      <c r="G42" s="24">
        <f t="shared" si="0"/>
        <v>41080</v>
      </c>
      <c r="H42" s="24">
        <f t="shared" si="1"/>
        <v>0</v>
      </c>
    </row>
    <row r="43" spans="1:8" ht="12.75">
      <c r="A43" s="18"/>
      <c r="B43" s="19"/>
      <c r="C43" s="25" t="s">
        <v>36</v>
      </c>
      <c r="D43" s="27">
        <f>SUM(D44:D49)</f>
        <v>2069666</v>
      </c>
      <c r="E43" s="27">
        <f>SUM(E44:E49)</f>
        <v>0</v>
      </c>
      <c r="F43" s="27">
        <f>SUM(F44:F49)</f>
        <v>2069666</v>
      </c>
      <c r="G43" s="24">
        <f t="shared" si="0"/>
        <v>2069666</v>
      </c>
      <c r="H43" s="24">
        <f t="shared" si="1"/>
        <v>0</v>
      </c>
    </row>
    <row r="44" spans="1:8" ht="12.75">
      <c r="A44" s="18" t="s">
        <v>37</v>
      </c>
      <c r="B44" s="18">
        <v>1</v>
      </c>
      <c r="C44" s="22" t="s">
        <v>38</v>
      </c>
      <c r="D44" s="23">
        <v>29666</v>
      </c>
      <c r="E44" s="23"/>
      <c r="F44" s="23">
        <v>29666</v>
      </c>
      <c r="G44" s="24">
        <f t="shared" si="0"/>
        <v>29666</v>
      </c>
      <c r="H44" s="24">
        <f t="shared" si="1"/>
        <v>0</v>
      </c>
    </row>
    <row r="45" spans="1:8" ht="25.5">
      <c r="A45" s="18" t="s">
        <v>37</v>
      </c>
      <c r="B45" s="18">
        <v>2</v>
      </c>
      <c r="C45" s="22" t="s">
        <v>39</v>
      </c>
      <c r="D45" s="23">
        <v>1440000</v>
      </c>
      <c r="E45" s="23"/>
      <c r="F45" s="23">
        <v>1440000</v>
      </c>
      <c r="G45" s="24">
        <f t="shared" si="0"/>
        <v>1440000</v>
      </c>
      <c r="H45" s="24">
        <f t="shared" si="1"/>
        <v>0</v>
      </c>
    </row>
    <row r="46" spans="1:8" ht="63.75">
      <c r="A46" s="18" t="s">
        <v>40</v>
      </c>
      <c r="B46" s="18">
        <v>3</v>
      </c>
      <c r="C46" s="22" t="s">
        <v>41</v>
      </c>
      <c r="D46" s="23">
        <v>100000</v>
      </c>
      <c r="E46" s="23"/>
      <c r="F46" s="23">
        <v>100000</v>
      </c>
      <c r="G46" s="24">
        <f t="shared" si="0"/>
        <v>100000</v>
      </c>
      <c r="H46" s="24">
        <f t="shared" si="1"/>
        <v>0</v>
      </c>
    </row>
    <row r="47" spans="1:8" ht="25.5">
      <c r="A47" s="18" t="s">
        <v>40</v>
      </c>
      <c r="B47" s="18">
        <v>4</v>
      </c>
      <c r="C47" s="22" t="s">
        <v>42</v>
      </c>
      <c r="D47" s="23">
        <v>100000</v>
      </c>
      <c r="E47" s="23"/>
      <c r="F47" s="23">
        <v>100000</v>
      </c>
      <c r="G47" s="24">
        <f t="shared" si="0"/>
        <v>100000</v>
      </c>
      <c r="H47" s="24">
        <f t="shared" si="1"/>
        <v>0</v>
      </c>
    </row>
    <row r="48" spans="1:8" ht="38.25">
      <c r="A48" s="18" t="s">
        <v>37</v>
      </c>
      <c r="B48" s="18">
        <v>5</v>
      </c>
      <c r="C48" s="22" t="s">
        <v>153</v>
      </c>
      <c r="D48" s="23">
        <v>250000</v>
      </c>
      <c r="E48" s="23"/>
      <c r="F48" s="23">
        <v>250000</v>
      </c>
      <c r="G48" s="24">
        <f t="shared" si="0"/>
        <v>250000</v>
      </c>
      <c r="H48" s="24">
        <f t="shared" si="1"/>
        <v>0</v>
      </c>
    </row>
    <row r="49" spans="1:8" ht="25.5">
      <c r="A49" s="18" t="s">
        <v>37</v>
      </c>
      <c r="B49" s="18">
        <v>6</v>
      </c>
      <c r="C49" s="22" t="s">
        <v>152</v>
      </c>
      <c r="D49" s="23">
        <v>150000</v>
      </c>
      <c r="E49" s="23"/>
      <c r="F49" s="23">
        <v>150000</v>
      </c>
      <c r="G49" s="24">
        <f t="shared" si="0"/>
        <v>150000</v>
      </c>
      <c r="H49" s="24">
        <f t="shared" si="1"/>
        <v>0</v>
      </c>
    </row>
    <row r="50" spans="1:8" ht="12.75">
      <c r="A50" s="30"/>
      <c r="B50" s="30"/>
      <c r="C50" s="25" t="s">
        <v>142</v>
      </c>
      <c r="D50" s="31">
        <f>SUM(D51:D52)</f>
        <v>80000</v>
      </c>
      <c r="E50" s="31">
        <f>SUM(E51:E52)</f>
        <v>0</v>
      </c>
      <c r="F50" s="31">
        <f>SUM(F51:F52)</f>
        <v>80000</v>
      </c>
      <c r="G50" s="24">
        <f t="shared" si="0"/>
        <v>80000</v>
      </c>
      <c r="H50" s="24">
        <f t="shared" si="1"/>
        <v>0</v>
      </c>
    </row>
    <row r="51" spans="1:8" ht="25.5">
      <c r="A51" s="18" t="s">
        <v>46</v>
      </c>
      <c r="B51" s="18">
        <v>1</v>
      </c>
      <c r="C51" s="22" t="s">
        <v>45</v>
      </c>
      <c r="D51" s="23">
        <v>30000</v>
      </c>
      <c r="E51" s="23"/>
      <c r="F51" s="23">
        <v>30000</v>
      </c>
      <c r="G51" s="24">
        <f t="shared" si="0"/>
        <v>30000</v>
      </c>
      <c r="H51" s="24">
        <f t="shared" si="1"/>
        <v>0</v>
      </c>
    </row>
    <row r="52" spans="1:8" ht="51">
      <c r="A52" s="18" t="s">
        <v>46</v>
      </c>
      <c r="B52" s="18">
        <v>2</v>
      </c>
      <c r="C52" s="22" t="s">
        <v>141</v>
      </c>
      <c r="D52" s="23">
        <v>50000</v>
      </c>
      <c r="E52" s="23"/>
      <c r="F52" s="23">
        <v>50000</v>
      </c>
      <c r="G52" s="24">
        <f t="shared" si="0"/>
        <v>50000</v>
      </c>
      <c r="H52" s="24">
        <f t="shared" si="1"/>
        <v>0</v>
      </c>
    </row>
    <row r="53" spans="1:8" ht="12.75">
      <c r="A53" s="18"/>
      <c r="B53" s="18"/>
      <c r="C53" s="25" t="s">
        <v>143</v>
      </c>
      <c r="D53" s="27">
        <f aca="true" t="shared" si="2" ref="D53:F54">D54</f>
        <v>5000</v>
      </c>
      <c r="E53" s="27">
        <f t="shared" si="2"/>
        <v>0</v>
      </c>
      <c r="F53" s="27">
        <f t="shared" si="2"/>
        <v>5000</v>
      </c>
      <c r="G53" s="24">
        <f t="shared" si="0"/>
        <v>5000</v>
      </c>
      <c r="H53" s="24">
        <f t="shared" si="1"/>
        <v>0</v>
      </c>
    </row>
    <row r="54" spans="1:8" ht="12.75">
      <c r="A54" s="18"/>
      <c r="B54" s="18"/>
      <c r="C54" s="32" t="s">
        <v>47</v>
      </c>
      <c r="D54" s="33">
        <f t="shared" si="2"/>
        <v>5000</v>
      </c>
      <c r="E54" s="33">
        <f t="shared" si="2"/>
        <v>0</v>
      </c>
      <c r="F54" s="33">
        <f t="shared" si="2"/>
        <v>5000</v>
      </c>
      <c r="G54" s="24">
        <f t="shared" si="0"/>
        <v>5000</v>
      </c>
      <c r="H54" s="24">
        <f t="shared" si="1"/>
        <v>0</v>
      </c>
    </row>
    <row r="55" spans="1:8" ht="12.75">
      <c r="A55" s="18" t="s">
        <v>48</v>
      </c>
      <c r="B55" s="34">
        <v>1</v>
      </c>
      <c r="C55" s="35" t="s">
        <v>49</v>
      </c>
      <c r="D55" s="36">
        <v>5000</v>
      </c>
      <c r="E55" s="36"/>
      <c r="F55" s="36">
        <v>5000</v>
      </c>
      <c r="G55" s="24">
        <f t="shared" si="0"/>
        <v>5000</v>
      </c>
      <c r="H55" s="24">
        <f t="shared" si="1"/>
        <v>0</v>
      </c>
    </row>
    <row r="56" spans="1:8" ht="25.5">
      <c r="A56" s="13"/>
      <c r="B56" s="13"/>
      <c r="C56" s="1" t="s">
        <v>50</v>
      </c>
      <c r="D56" s="37">
        <f>D57+D63+D69+D78+D80+D82+D66</f>
        <v>2856965</v>
      </c>
      <c r="E56" s="37">
        <f>E57+E63+E69+E78+E80+E82+E66</f>
        <v>45000</v>
      </c>
      <c r="F56" s="37">
        <f>F57+F63+F69+F78+F80+F82+F66</f>
        <v>2811965</v>
      </c>
      <c r="G56" s="24">
        <f t="shared" si="0"/>
        <v>2856965</v>
      </c>
      <c r="H56" s="24">
        <f t="shared" si="1"/>
        <v>0</v>
      </c>
    </row>
    <row r="57" spans="1:8" ht="25.5">
      <c r="A57" s="18"/>
      <c r="B57" s="18"/>
      <c r="C57" s="32" t="s">
        <v>51</v>
      </c>
      <c r="D57" s="33">
        <f>SUM(D58:D62)</f>
        <v>291200</v>
      </c>
      <c r="E57" s="33">
        <f>SUM(E58:E62)</f>
        <v>0</v>
      </c>
      <c r="F57" s="33">
        <f>SUM(F58:F62)</f>
        <v>291200</v>
      </c>
      <c r="G57" s="24">
        <f t="shared" si="0"/>
        <v>291200</v>
      </c>
      <c r="H57" s="24">
        <f t="shared" si="1"/>
        <v>0</v>
      </c>
    </row>
    <row r="58" spans="1:8" ht="25.5">
      <c r="A58" s="18" t="s">
        <v>52</v>
      </c>
      <c r="B58" s="34">
        <v>1</v>
      </c>
      <c r="C58" s="38" t="s">
        <v>53</v>
      </c>
      <c r="D58" s="39">
        <v>180000</v>
      </c>
      <c r="E58" s="39"/>
      <c r="F58" s="39">
        <v>180000</v>
      </c>
      <c r="G58" s="24">
        <f t="shared" si="0"/>
        <v>180000</v>
      </c>
      <c r="H58" s="24">
        <f t="shared" si="1"/>
        <v>0</v>
      </c>
    </row>
    <row r="59" spans="1:8" ht="25.5">
      <c r="A59" s="18" t="s">
        <v>56</v>
      </c>
      <c r="B59" s="34">
        <v>2</v>
      </c>
      <c r="C59" s="38" t="s">
        <v>54</v>
      </c>
      <c r="D59" s="39">
        <v>20000</v>
      </c>
      <c r="E59" s="39"/>
      <c r="F59" s="39">
        <v>20000</v>
      </c>
      <c r="G59" s="24">
        <f t="shared" si="0"/>
        <v>20000</v>
      </c>
      <c r="H59" s="24">
        <f t="shared" si="1"/>
        <v>0</v>
      </c>
    </row>
    <row r="60" spans="1:8" ht="25.5">
      <c r="A60" s="18" t="s">
        <v>56</v>
      </c>
      <c r="B60" s="34">
        <v>3</v>
      </c>
      <c r="C60" s="38" t="s">
        <v>57</v>
      </c>
      <c r="D60" s="39">
        <v>20000</v>
      </c>
      <c r="E60" s="39"/>
      <c r="F60" s="39">
        <v>20000</v>
      </c>
      <c r="G60" s="24">
        <f t="shared" si="0"/>
        <v>20000</v>
      </c>
      <c r="H60" s="24">
        <f t="shared" si="1"/>
        <v>0</v>
      </c>
    </row>
    <row r="61" spans="1:8" ht="12.75">
      <c r="A61" s="18" t="s">
        <v>56</v>
      </c>
      <c r="B61" s="34">
        <v>4</v>
      </c>
      <c r="C61" s="38" t="s">
        <v>58</v>
      </c>
      <c r="D61" s="39">
        <v>50000</v>
      </c>
      <c r="E61" s="39"/>
      <c r="F61" s="39">
        <v>50000</v>
      </c>
      <c r="G61" s="24">
        <f t="shared" si="0"/>
        <v>50000</v>
      </c>
      <c r="H61" s="24">
        <f t="shared" si="1"/>
        <v>0</v>
      </c>
    </row>
    <row r="62" spans="1:8" ht="12.75">
      <c r="A62" s="18" t="s">
        <v>56</v>
      </c>
      <c r="B62" s="34">
        <v>5</v>
      </c>
      <c r="C62" s="38" t="s">
        <v>59</v>
      </c>
      <c r="D62" s="39">
        <v>21200</v>
      </c>
      <c r="E62" s="39"/>
      <c r="F62" s="39">
        <v>21200</v>
      </c>
      <c r="G62" s="24">
        <f t="shared" si="0"/>
        <v>21200</v>
      </c>
      <c r="H62" s="24">
        <f t="shared" si="1"/>
        <v>0</v>
      </c>
    </row>
    <row r="63" spans="1:8" ht="25.5">
      <c r="A63" s="18"/>
      <c r="B63" s="34"/>
      <c r="C63" s="32" t="s">
        <v>60</v>
      </c>
      <c r="D63" s="33">
        <f>SUM(D64:D65)</f>
        <v>2116000</v>
      </c>
      <c r="E63" s="33">
        <f>SUM(E64:E65)</f>
        <v>0</v>
      </c>
      <c r="F63" s="33">
        <f>SUM(F64:F65)</f>
        <v>2116000</v>
      </c>
      <c r="G63" s="24">
        <f t="shared" si="0"/>
        <v>2116000</v>
      </c>
      <c r="H63" s="24">
        <f t="shared" si="1"/>
        <v>0</v>
      </c>
    </row>
    <row r="64" spans="1:8" ht="25.5">
      <c r="A64" s="18" t="s">
        <v>52</v>
      </c>
      <c r="B64" s="34">
        <v>1</v>
      </c>
      <c r="C64" s="38" t="s">
        <v>61</v>
      </c>
      <c r="D64" s="39">
        <v>1716000</v>
      </c>
      <c r="E64" s="39"/>
      <c r="F64" s="39">
        <v>1716000</v>
      </c>
      <c r="G64" s="24">
        <f t="shared" si="0"/>
        <v>1716000</v>
      </c>
      <c r="H64" s="24">
        <f t="shared" si="1"/>
        <v>0</v>
      </c>
    </row>
    <row r="65" spans="1:8" ht="12.75">
      <c r="A65" s="18" t="s">
        <v>56</v>
      </c>
      <c r="B65" s="34">
        <v>2</v>
      </c>
      <c r="C65" s="38" t="s">
        <v>154</v>
      </c>
      <c r="D65" s="39">
        <v>400000</v>
      </c>
      <c r="E65" s="39"/>
      <c r="F65" s="39">
        <v>400000</v>
      </c>
      <c r="G65" s="24">
        <f t="shared" si="0"/>
        <v>400000</v>
      </c>
      <c r="H65" s="24">
        <f t="shared" si="1"/>
        <v>0</v>
      </c>
    </row>
    <row r="66" spans="1:8" ht="12.75">
      <c r="A66" s="18"/>
      <c r="B66" s="18"/>
      <c r="C66" s="32" t="s">
        <v>63</v>
      </c>
      <c r="D66" s="33">
        <f>SUM(D67:D68)</f>
        <v>171465</v>
      </c>
      <c r="E66" s="33">
        <f>SUM(E67:E68)</f>
        <v>0</v>
      </c>
      <c r="F66" s="33">
        <f>SUM(F67:F68)</f>
        <v>171465</v>
      </c>
      <c r="G66" s="24">
        <f t="shared" si="0"/>
        <v>171465</v>
      </c>
      <c r="H66" s="24">
        <f t="shared" si="1"/>
        <v>0</v>
      </c>
    </row>
    <row r="67" spans="1:8" ht="25.5">
      <c r="A67" s="18" t="s">
        <v>52</v>
      </c>
      <c r="B67" s="18">
        <v>1</v>
      </c>
      <c r="C67" s="38" t="s">
        <v>64</v>
      </c>
      <c r="D67" s="40">
        <v>71465</v>
      </c>
      <c r="E67" s="40"/>
      <c r="F67" s="40">
        <v>71465</v>
      </c>
      <c r="G67" s="24">
        <f t="shared" si="0"/>
        <v>71465</v>
      </c>
      <c r="H67" s="24">
        <f t="shared" si="1"/>
        <v>0</v>
      </c>
    </row>
    <row r="68" spans="1:8" ht="12.75">
      <c r="A68" s="18" t="s">
        <v>55</v>
      </c>
      <c r="B68" s="18">
        <v>2</v>
      </c>
      <c r="C68" s="38" t="s">
        <v>65</v>
      </c>
      <c r="D68" s="39">
        <v>100000</v>
      </c>
      <c r="E68" s="39"/>
      <c r="F68" s="39">
        <v>100000</v>
      </c>
      <c r="G68" s="24">
        <f t="shared" si="0"/>
        <v>100000</v>
      </c>
      <c r="H68" s="24">
        <f t="shared" si="1"/>
        <v>0</v>
      </c>
    </row>
    <row r="69" spans="1:8" ht="25.5">
      <c r="A69" s="18"/>
      <c r="B69" s="18"/>
      <c r="C69" s="32" t="s">
        <v>66</v>
      </c>
      <c r="D69" s="33">
        <f>SUM(D70:D77)</f>
        <v>204800</v>
      </c>
      <c r="E69" s="33">
        <f>SUM(E70:E77)</f>
        <v>0</v>
      </c>
      <c r="F69" s="33">
        <f>SUM(F70:F77)</f>
        <v>204800</v>
      </c>
      <c r="G69" s="24">
        <f aca="true" t="shared" si="3" ref="G69:G131">F69+E69</f>
        <v>204800</v>
      </c>
      <c r="H69" s="24">
        <f aca="true" t="shared" si="4" ref="H69:H131">G69-D69</f>
        <v>0</v>
      </c>
    </row>
    <row r="70" spans="1:8" ht="25.5">
      <c r="A70" s="18" t="s">
        <v>56</v>
      </c>
      <c r="B70" s="18">
        <v>1</v>
      </c>
      <c r="C70" s="41" t="s">
        <v>67</v>
      </c>
      <c r="D70" s="36">
        <v>100000</v>
      </c>
      <c r="E70" s="36"/>
      <c r="F70" s="36">
        <v>100000</v>
      </c>
      <c r="G70" s="24">
        <f t="shared" si="3"/>
        <v>100000</v>
      </c>
      <c r="H70" s="24">
        <f t="shared" si="4"/>
        <v>0</v>
      </c>
    </row>
    <row r="71" spans="1:8" ht="12.75">
      <c r="A71" s="18" t="s">
        <v>56</v>
      </c>
      <c r="B71" s="18">
        <v>2</v>
      </c>
      <c r="C71" s="42" t="s">
        <v>68</v>
      </c>
      <c r="D71" s="23">
        <v>38000</v>
      </c>
      <c r="E71" s="23"/>
      <c r="F71" s="23">
        <v>38000</v>
      </c>
      <c r="G71" s="24">
        <f t="shared" si="3"/>
        <v>38000</v>
      </c>
      <c r="H71" s="24">
        <f t="shared" si="4"/>
        <v>0</v>
      </c>
    </row>
    <row r="72" spans="1:8" ht="12.75">
      <c r="A72" s="18" t="s">
        <v>56</v>
      </c>
      <c r="B72" s="18">
        <v>3</v>
      </c>
      <c r="C72" s="22" t="s">
        <v>69</v>
      </c>
      <c r="D72" s="23">
        <v>4000</v>
      </c>
      <c r="E72" s="23"/>
      <c r="F72" s="23">
        <v>4000</v>
      </c>
      <c r="G72" s="24">
        <f t="shared" si="3"/>
        <v>4000</v>
      </c>
      <c r="H72" s="24">
        <f t="shared" si="4"/>
        <v>0</v>
      </c>
    </row>
    <row r="73" spans="1:8" ht="12.75">
      <c r="A73" s="18" t="s">
        <v>56</v>
      </c>
      <c r="B73" s="18">
        <v>4</v>
      </c>
      <c r="C73" s="22" t="s">
        <v>70</v>
      </c>
      <c r="D73" s="23">
        <v>10000</v>
      </c>
      <c r="E73" s="23"/>
      <c r="F73" s="23">
        <v>10000</v>
      </c>
      <c r="G73" s="24">
        <f t="shared" si="3"/>
        <v>10000</v>
      </c>
      <c r="H73" s="24">
        <f t="shared" si="4"/>
        <v>0</v>
      </c>
    </row>
    <row r="74" spans="1:8" ht="25.5">
      <c r="A74" s="18" t="s">
        <v>56</v>
      </c>
      <c r="B74" s="18">
        <v>5</v>
      </c>
      <c r="C74" s="22" t="s">
        <v>71</v>
      </c>
      <c r="D74" s="23">
        <v>8800</v>
      </c>
      <c r="E74" s="23"/>
      <c r="F74" s="23">
        <v>8800</v>
      </c>
      <c r="G74" s="24">
        <f t="shared" si="3"/>
        <v>8800</v>
      </c>
      <c r="H74" s="24">
        <f t="shared" si="4"/>
        <v>0</v>
      </c>
    </row>
    <row r="75" spans="1:8" ht="51">
      <c r="A75" s="18" t="s">
        <v>56</v>
      </c>
      <c r="B75" s="18">
        <v>6</v>
      </c>
      <c r="C75" s="22" t="s">
        <v>72</v>
      </c>
      <c r="D75" s="23">
        <v>30000</v>
      </c>
      <c r="E75" s="23"/>
      <c r="F75" s="23">
        <v>30000</v>
      </c>
      <c r="G75" s="24">
        <f t="shared" si="3"/>
        <v>30000</v>
      </c>
      <c r="H75" s="24">
        <f t="shared" si="4"/>
        <v>0</v>
      </c>
    </row>
    <row r="76" spans="1:8" ht="25.5">
      <c r="A76" s="18" t="s">
        <v>56</v>
      </c>
      <c r="B76" s="18">
        <v>7</v>
      </c>
      <c r="C76" s="22" t="s">
        <v>73</v>
      </c>
      <c r="D76" s="23">
        <v>5500</v>
      </c>
      <c r="E76" s="23"/>
      <c r="F76" s="23">
        <v>5500</v>
      </c>
      <c r="G76" s="24">
        <f t="shared" si="3"/>
        <v>5500</v>
      </c>
      <c r="H76" s="24">
        <f t="shared" si="4"/>
        <v>0</v>
      </c>
    </row>
    <row r="77" spans="1:8" ht="25.5">
      <c r="A77" s="18" t="s">
        <v>56</v>
      </c>
      <c r="B77" s="18">
        <v>8</v>
      </c>
      <c r="C77" s="22" t="s">
        <v>74</v>
      </c>
      <c r="D77" s="23">
        <v>8500</v>
      </c>
      <c r="E77" s="23"/>
      <c r="F77" s="23">
        <v>8500</v>
      </c>
      <c r="G77" s="24">
        <f t="shared" si="3"/>
        <v>8500</v>
      </c>
      <c r="H77" s="24">
        <f t="shared" si="4"/>
        <v>0</v>
      </c>
    </row>
    <row r="78" spans="1:8" ht="25.5">
      <c r="A78" s="18"/>
      <c r="B78" s="19"/>
      <c r="C78" s="32" t="s">
        <v>75</v>
      </c>
      <c r="D78" s="33">
        <f>D79</f>
        <v>5000</v>
      </c>
      <c r="E78" s="33">
        <f>E79</f>
        <v>0</v>
      </c>
      <c r="F78" s="33">
        <f>F79</f>
        <v>5000</v>
      </c>
      <c r="G78" s="24">
        <f t="shared" si="3"/>
        <v>5000</v>
      </c>
      <c r="H78" s="24">
        <f t="shared" si="4"/>
        <v>0</v>
      </c>
    </row>
    <row r="79" spans="1:8" ht="25.5">
      <c r="A79" s="18" t="s">
        <v>56</v>
      </c>
      <c r="B79" s="34">
        <v>1</v>
      </c>
      <c r="C79" s="41" t="s">
        <v>76</v>
      </c>
      <c r="D79" s="36">
        <v>5000</v>
      </c>
      <c r="E79" s="36"/>
      <c r="F79" s="36">
        <v>5000</v>
      </c>
      <c r="G79" s="24">
        <f t="shared" si="3"/>
        <v>5000</v>
      </c>
      <c r="H79" s="24">
        <f t="shared" si="4"/>
        <v>0</v>
      </c>
    </row>
    <row r="80" spans="1:8" ht="38.25">
      <c r="A80" s="18"/>
      <c r="B80" s="18"/>
      <c r="C80" s="32" t="s">
        <v>77</v>
      </c>
      <c r="D80" s="33">
        <f>D81</f>
        <v>3500</v>
      </c>
      <c r="E80" s="33">
        <f>E81</f>
        <v>0</v>
      </c>
      <c r="F80" s="33">
        <f>F81</f>
        <v>3500</v>
      </c>
      <c r="G80" s="24">
        <f t="shared" si="3"/>
        <v>3500</v>
      </c>
      <c r="H80" s="24">
        <f t="shared" si="4"/>
        <v>0</v>
      </c>
    </row>
    <row r="81" spans="1:8" ht="12.75">
      <c r="A81" s="18" t="s">
        <v>56</v>
      </c>
      <c r="B81" s="18">
        <v>1</v>
      </c>
      <c r="C81" s="42" t="s">
        <v>78</v>
      </c>
      <c r="D81" s="23">
        <v>3500</v>
      </c>
      <c r="E81" s="23"/>
      <c r="F81" s="23">
        <v>3500</v>
      </c>
      <c r="G81" s="24">
        <f t="shared" si="3"/>
        <v>3500</v>
      </c>
      <c r="H81" s="24">
        <f t="shared" si="4"/>
        <v>0</v>
      </c>
    </row>
    <row r="82" spans="1:8" ht="12.75">
      <c r="A82" s="18"/>
      <c r="B82" s="18"/>
      <c r="C82" s="32" t="s">
        <v>79</v>
      </c>
      <c r="D82" s="33">
        <f>SUM(D83:D85)</f>
        <v>65000</v>
      </c>
      <c r="E82" s="33">
        <f>SUM(E83:E85)</f>
        <v>45000</v>
      </c>
      <c r="F82" s="33">
        <f>SUM(F83:F85)</f>
        <v>20000</v>
      </c>
      <c r="G82" s="24">
        <f t="shared" si="3"/>
        <v>65000</v>
      </c>
      <c r="H82" s="24">
        <f t="shared" si="4"/>
        <v>0</v>
      </c>
    </row>
    <row r="83" spans="1:8" ht="12.75">
      <c r="A83" s="18" t="s">
        <v>56</v>
      </c>
      <c r="B83" s="18">
        <v>1</v>
      </c>
      <c r="C83" s="42" t="s">
        <v>80</v>
      </c>
      <c r="D83" s="23">
        <v>35000</v>
      </c>
      <c r="E83" s="23">
        <v>35000</v>
      </c>
      <c r="F83" s="23"/>
      <c r="G83" s="24">
        <f t="shared" si="3"/>
        <v>35000</v>
      </c>
      <c r="H83" s="24">
        <f t="shared" si="4"/>
        <v>0</v>
      </c>
    </row>
    <row r="84" spans="1:8" ht="25.5">
      <c r="A84" s="18" t="s">
        <v>56</v>
      </c>
      <c r="B84" s="18">
        <v>2</v>
      </c>
      <c r="C84" s="22" t="s">
        <v>81</v>
      </c>
      <c r="D84" s="23">
        <v>25000</v>
      </c>
      <c r="E84" s="23">
        <v>5000</v>
      </c>
      <c r="F84" s="23">
        <v>20000</v>
      </c>
      <c r="G84" s="24">
        <f t="shared" si="3"/>
        <v>25000</v>
      </c>
      <c r="H84" s="24">
        <f t="shared" si="4"/>
        <v>0</v>
      </c>
    </row>
    <row r="85" spans="1:8" ht="12.75">
      <c r="A85" s="18" t="s">
        <v>56</v>
      </c>
      <c r="B85" s="18">
        <v>3</v>
      </c>
      <c r="C85" s="42" t="s">
        <v>82</v>
      </c>
      <c r="D85" s="23">
        <v>5000</v>
      </c>
      <c r="E85" s="23">
        <v>5000</v>
      </c>
      <c r="F85" s="23"/>
      <c r="G85" s="24">
        <f t="shared" si="3"/>
        <v>5000</v>
      </c>
      <c r="H85" s="24">
        <f t="shared" si="4"/>
        <v>0</v>
      </c>
    </row>
    <row r="86" spans="1:8" ht="38.25">
      <c r="A86" s="13"/>
      <c r="B86" s="13"/>
      <c r="C86" s="1" t="s">
        <v>83</v>
      </c>
      <c r="D86" s="37">
        <f>SUM(D87:D88)</f>
        <v>37500</v>
      </c>
      <c r="E86" s="37">
        <f>SUM(E87:E88)</f>
        <v>0</v>
      </c>
      <c r="F86" s="37">
        <f>SUM(F87:F88)</f>
        <v>37500</v>
      </c>
      <c r="G86" s="24">
        <f t="shared" si="3"/>
        <v>37500</v>
      </c>
      <c r="H86" s="24">
        <f t="shared" si="4"/>
        <v>0</v>
      </c>
    </row>
    <row r="87" spans="1:8" ht="12.75">
      <c r="A87" s="18" t="s">
        <v>84</v>
      </c>
      <c r="B87" s="18">
        <v>1</v>
      </c>
      <c r="C87" s="22" t="s">
        <v>85</v>
      </c>
      <c r="D87" s="23">
        <v>7500</v>
      </c>
      <c r="E87" s="23"/>
      <c r="F87" s="23">
        <v>7500</v>
      </c>
      <c r="G87" s="24">
        <f t="shared" si="3"/>
        <v>7500</v>
      </c>
      <c r="H87" s="24">
        <f t="shared" si="4"/>
        <v>0</v>
      </c>
    </row>
    <row r="88" spans="1:8" ht="25.5">
      <c r="A88" s="18" t="s">
        <v>84</v>
      </c>
      <c r="B88" s="18">
        <v>2</v>
      </c>
      <c r="C88" s="22" t="s">
        <v>86</v>
      </c>
      <c r="D88" s="23">
        <v>30000</v>
      </c>
      <c r="E88" s="23"/>
      <c r="F88" s="23">
        <v>30000</v>
      </c>
      <c r="G88" s="24">
        <f t="shared" si="3"/>
        <v>30000</v>
      </c>
      <c r="H88" s="24">
        <f t="shared" si="4"/>
        <v>0</v>
      </c>
    </row>
    <row r="89" spans="1:8" ht="38.25">
      <c r="A89" s="13"/>
      <c r="B89" s="13"/>
      <c r="C89" s="1" t="s">
        <v>87</v>
      </c>
      <c r="D89" s="37">
        <f>SUM(D90:D91)</f>
        <v>11000</v>
      </c>
      <c r="E89" s="37">
        <f>SUM(E90:E91)</f>
        <v>0</v>
      </c>
      <c r="F89" s="37">
        <f>SUM(F90:F91)</f>
        <v>11000</v>
      </c>
      <c r="G89" s="24">
        <f t="shared" si="3"/>
        <v>11000</v>
      </c>
      <c r="H89" s="24">
        <f t="shared" si="4"/>
        <v>0</v>
      </c>
    </row>
    <row r="90" spans="1:8" ht="12.75">
      <c r="A90" s="18" t="s">
        <v>84</v>
      </c>
      <c r="B90" s="18">
        <v>1</v>
      </c>
      <c r="C90" s="22" t="s">
        <v>88</v>
      </c>
      <c r="D90" s="23">
        <v>6000</v>
      </c>
      <c r="E90" s="23"/>
      <c r="F90" s="23">
        <v>6000</v>
      </c>
      <c r="G90" s="24">
        <f t="shared" si="3"/>
        <v>6000</v>
      </c>
      <c r="H90" s="24">
        <f t="shared" si="4"/>
        <v>0</v>
      </c>
    </row>
    <row r="91" spans="1:8" ht="12.75">
      <c r="A91" s="18" t="s">
        <v>84</v>
      </c>
      <c r="B91" s="18">
        <v>2</v>
      </c>
      <c r="C91" s="22" t="s">
        <v>89</v>
      </c>
      <c r="D91" s="23">
        <v>5000</v>
      </c>
      <c r="E91" s="23"/>
      <c r="F91" s="23">
        <v>5000</v>
      </c>
      <c r="G91" s="24">
        <f t="shared" si="3"/>
        <v>5000</v>
      </c>
      <c r="H91" s="24">
        <f t="shared" si="4"/>
        <v>0</v>
      </c>
    </row>
    <row r="92" spans="1:8" ht="25.5">
      <c r="A92" s="13"/>
      <c r="B92" s="13"/>
      <c r="C92" s="1" t="s">
        <v>90</v>
      </c>
      <c r="D92" s="37">
        <f>D93+D94</f>
        <v>10000</v>
      </c>
      <c r="E92" s="37">
        <f>E93+E94</f>
        <v>0</v>
      </c>
      <c r="F92" s="37">
        <f>F93+F94</f>
        <v>10000</v>
      </c>
      <c r="G92" s="24">
        <f t="shared" si="3"/>
        <v>10000</v>
      </c>
      <c r="H92" s="24">
        <f t="shared" si="4"/>
        <v>0</v>
      </c>
    </row>
    <row r="93" spans="1:8" ht="12.75">
      <c r="A93" s="18" t="s">
        <v>84</v>
      </c>
      <c r="B93" s="18">
        <v>1</v>
      </c>
      <c r="C93" s="22" t="s">
        <v>155</v>
      </c>
      <c r="D93" s="23">
        <v>5000</v>
      </c>
      <c r="E93" s="23"/>
      <c r="F93" s="23">
        <v>5000</v>
      </c>
      <c r="G93" s="24">
        <f t="shared" si="3"/>
        <v>5000</v>
      </c>
      <c r="H93" s="24">
        <f t="shared" si="4"/>
        <v>0</v>
      </c>
    </row>
    <row r="94" spans="1:8" ht="12.75">
      <c r="A94" s="18" t="s">
        <v>91</v>
      </c>
      <c r="B94" s="18">
        <v>2</v>
      </c>
      <c r="C94" s="22" t="s">
        <v>92</v>
      </c>
      <c r="D94" s="23">
        <v>5000</v>
      </c>
      <c r="E94" s="23"/>
      <c r="F94" s="23">
        <v>5000</v>
      </c>
      <c r="G94" s="24">
        <f t="shared" si="3"/>
        <v>5000</v>
      </c>
      <c r="H94" s="24">
        <f t="shared" si="4"/>
        <v>0</v>
      </c>
    </row>
    <row r="95" spans="1:8" ht="25.5">
      <c r="A95" s="13"/>
      <c r="B95" s="13"/>
      <c r="C95" s="1" t="s">
        <v>93</v>
      </c>
      <c r="D95" s="37">
        <f>SUM(D96:D112)</f>
        <v>1621300</v>
      </c>
      <c r="E95" s="37">
        <f>SUM(E96:E112)</f>
        <v>0</v>
      </c>
      <c r="F95" s="37">
        <f>SUM(F96:F112)</f>
        <v>1621300</v>
      </c>
      <c r="G95" s="24">
        <f t="shared" si="3"/>
        <v>1621300</v>
      </c>
      <c r="H95" s="24">
        <f t="shared" si="4"/>
        <v>0</v>
      </c>
    </row>
    <row r="96" spans="1:8" ht="38.25">
      <c r="A96" s="18" t="s">
        <v>94</v>
      </c>
      <c r="B96" s="18">
        <v>1</v>
      </c>
      <c r="C96" s="43" t="s">
        <v>95</v>
      </c>
      <c r="D96" s="23">
        <v>119400</v>
      </c>
      <c r="E96" s="23"/>
      <c r="F96" s="23">
        <v>119400</v>
      </c>
      <c r="G96" s="24">
        <f t="shared" si="3"/>
        <v>119400</v>
      </c>
      <c r="H96" s="24">
        <f t="shared" si="4"/>
        <v>0</v>
      </c>
    </row>
    <row r="97" spans="1:8" ht="51">
      <c r="A97" s="18" t="s">
        <v>94</v>
      </c>
      <c r="B97" s="34">
        <v>2</v>
      </c>
      <c r="C97" s="43" t="s">
        <v>96</v>
      </c>
      <c r="D97" s="23">
        <v>122400</v>
      </c>
      <c r="E97" s="23"/>
      <c r="F97" s="23">
        <v>122400</v>
      </c>
      <c r="G97" s="24">
        <f t="shared" si="3"/>
        <v>122400</v>
      </c>
      <c r="H97" s="24">
        <f t="shared" si="4"/>
        <v>0</v>
      </c>
    </row>
    <row r="98" spans="1:8" ht="25.5">
      <c r="A98" s="18" t="s">
        <v>94</v>
      </c>
      <c r="B98" s="18">
        <v>3</v>
      </c>
      <c r="C98" s="43" t="s">
        <v>97</v>
      </c>
      <c r="D98" s="23">
        <v>120000</v>
      </c>
      <c r="E98" s="23"/>
      <c r="F98" s="23">
        <v>120000</v>
      </c>
      <c r="G98" s="24">
        <f t="shared" si="3"/>
        <v>120000</v>
      </c>
      <c r="H98" s="24">
        <f t="shared" si="4"/>
        <v>0</v>
      </c>
    </row>
    <row r="99" spans="1:8" ht="63.75">
      <c r="A99" s="18" t="s">
        <v>94</v>
      </c>
      <c r="B99" s="34">
        <v>4</v>
      </c>
      <c r="C99" s="43" t="s">
        <v>98</v>
      </c>
      <c r="D99" s="23">
        <v>116700</v>
      </c>
      <c r="E99" s="23"/>
      <c r="F99" s="23">
        <v>116700</v>
      </c>
      <c r="G99" s="24">
        <f t="shared" si="3"/>
        <v>116700</v>
      </c>
      <c r="H99" s="24">
        <f t="shared" si="4"/>
        <v>0</v>
      </c>
    </row>
    <row r="100" spans="1:8" ht="38.25">
      <c r="A100" s="18" t="s">
        <v>94</v>
      </c>
      <c r="B100" s="18">
        <v>5</v>
      </c>
      <c r="C100" s="43" t="s">
        <v>99</v>
      </c>
      <c r="D100" s="23">
        <v>232000</v>
      </c>
      <c r="E100" s="23"/>
      <c r="F100" s="23">
        <v>232000</v>
      </c>
      <c r="G100" s="24">
        <f t="shared" si="3"/>
        <v>232000</v>
      </c>
      <c r="H100" s="24">
        <f t="shared" si="4"/>
        <v>0</v>
      </c>
    </row>
    <row r="101" spans="1:8" ht="12.75">
      <c r="A101" s="18" t="s">
        <v>102</v>
      </c>
      <c r="B101" s="34">
        <v>6</v>
      </c>
      <c r="C101" s="43" t="s">
        <v>103</v>
      </c>
      <c r="D101" s="23">
        <v>90000</v>
      </c>
      <c r="E101" s="23"/>
      <c r="F101" s="23">
        <v>90000</v>
      </c>
      <c r="G101" s="24">
        <f t="shared" si="3"/>
        <v>90000</v>
      </c>
      <c r="H101" s="24">
        <f t="shared" si="4"/>
        <v>0</v>
      </c>
    </row>
    <row r="102" spans="1:8" ht="25.5">
      <c r="A102" s="18" t="s">
        <v>102</v>
      </c>
      <c r="B102" s="18">
        <v>7</v>
      </c>
      <c r="C102" s="43" t="s">
        <v>104</v>
      </c>
      <c r="D102" s="23">
        <v>30000</v>
      </c>
      <c r="E102" s="23"/>
      <c r="F102" s="23">
        <v>30000</v>
      </c>
      <c r="G102" s="24">
        <f t="shared" si="3"/>
        <v>30000</v>
      </c>
      <c r="H102" s="24">
        <f t="shared" si="4"/>
        <v>0</v>
      </c>
    </row>
    <row r="103" spans="1:8" ht="12.75">
      <c r="A103" s="18" t="s">
        <v>102</v>
      </c>
      <c r="B103" s="34">
        <v>8</v>
      </c>
      <c r="C103" s="43" t="s">
        <v>105</v>
      </c>
      <c r="D103" s="23">
        <v>97000</v>
      </c>
      <c r="E103" s="23"/>
      <c r="F103" s="23">
        <v>97000</v>
      </c>
      <c r="G103" s="24">
        <f t="shared" si="3"/>
        <v>97000</v>
      </c>
      <c r="H103" s="24">
        <f t="shared" si="4"/>
        <v>0</v>
      </c>
    </row>
    <row r="104" spans="1:8" ht="25.5">
      <c r="A104" s="18" t="s">
        <v>102</v>
      </c>
      <c r="B104" s="18">
        <v>9</v>
      </c>
      <c r="C104" s="43" t="s">
        <v>106</v>
      </c>
      <c r="D104" s="23">
        <v>20000</v>
      </c>
      <c r="E104" s="23"/>
      <c r="F104" s="23">
        <v>20000</v>
      </c>
      <c r="G104" s="24">
        <f t="shared" si="3"/>
        <v>20000</v>
      </c>
      <c r="H104" s="24">
        <f t="shared" si="4"/>
        <v>0</v>
      </c>
    </row>
    <row r="105" spans="1:8" ht="12.75">
      <c r="A105" s="18" t="s">
        <v>100</v>
      </c>
      <c r="B105" s="34">
        <v>10</v>
      </c>
      <c r="C105" s="43" t="s">
        <v>107</v>
      </c>
      <c r="D105" s="23">
        <v>36000</v>
      </c>
      <c r="E105" s="23"/>
      <c r="F105" s="23">
        <v>36000</v>
      </c>
      <c r="G105" s="24">
        <f t="shared" si="3"/>
        <v>36000</v>
      </c>
      <c r="H105" s="24">
        <f t="shared" si="4"/>
        <v>0</v>
      </c>
    </row>
    <row r="106" spans="1:8" ht="25.5">
      <c r="A106" s="18" t="s">
        <v>100</v>
      </c>
      <c r="B106" s="18">
        <v>11</v>
      </c>
      <c r="C106" s="43" t="s">
        <v>108</v>
      </c>
      <c r="D106" s="23">
        <v>20000</v>
      </c>
      <c r="E106" s="23"/>
      <c r="F106" s="23">
        <v>20000</v>
      </c>
      <c r="G106" s="24">
        <f t="shared" si="3"/>
        <v>20000</v>
      </c>
      <c r="H106" s="24">
        <f t="shared" si="4"/>
        <v>0</v>
      </c>
    </row>
    <row r="107" spans="1:8" ht="12.75">
      <c r="A107" s="18" t="s">
        <v>100</v>
      </c>
      <c r="B107" s="34">
        <v>12</v>
      </c>
      <c r="C107" s="43" t="s">
        <v>109</v>
      </c>
      <c r="D107" s="23">
        <v>36000</v>
      </c>
      <c r="E107" s="23"/>
      <c r="F107" s="23">
        <v>36000</v>
      </c>
      <c r="G107" s="24">
        <f t="shared" si="3"/>
        <v>36000</v>
      </c>
      <c r="H107" s="24">
        <f t="shared" si="4"/>
        <v>0</v>
      </c>
    </row>
    <row r="108" spans="1:8" ht="12.75">
      <c r="A108" s="18" t="s">
        <v>100</v>
      </c>
      <c r="B108" s="18">
        <v>13</v>
      </c>
      <c r="C108" s="43" t="s">
        <v>110</v>
      </c>
      <c r="D108" s="23">
        <v>12000</v>
      </c>
      <c r="E108" s="23"/>
      <c r="F108" s="23">
        <v>12000</v>
      </c>
      <c r="G108" s="24">
        <f t="shared" si="3"/>
        <v>12000</v>
      </c>
      <c r="H108" s="24">
        <f t="shared" si="4"/>
        <v>0</v>
      </c>
    </row>
    <row r="109" spans="1:8" ht="12.75">
      <c r="A109" s="18" t="s">
        <v>100</v>
      </c>
      <c r="B109" s="34">
        <v>14</v>
      </c>
      <c r="C109" s="43" t="s">
        <v>111</v>
      </c>
      <c r="D109" s="23">
        <v>6000</v>
      </c>
      <c r="E109" s="23"/>
      <c r="F109" s="23">
        <v>6000</v>
      </c>
      <c r="G109" s="24">
        <f t="shared" si="3"/>
        <v>6000</v>
      </c>
      <c r="H109" s="24">
        <f t="shared" si="4"/>
        <v>0</v>
      </c>
    </row>
    <row r="110" spans="1:8" ht="25.5">
      <c r="A110" s="18" t="s">
        <v>102</v>
      </c>
      <c r="B110" s="18">
        <v>15</v>
      </c>
      <c r="C110" s="43" t="s">
        <v>112</v>
      </c>
      <c r="D110" s="23">
        <v>33800</v>
      </c>
      <c r="E110" s="23"/>
      <c r="F110" s="23">
        <v>33800</v>
      </c>
      <c r="G110" s="24">
        <f t="shared" si="3"/>
        <v>33800</v>
      </c>
      <c r="H110" s="24">
        <f t="shared" si="4"/>
        <v>0</v>
      </c>
    </row>
    <row r="111" spans="1:8" ht="12.75">
      <c r="A111" s="18" t="s">
        <v>100</v>
      </c>
      <c r="B111" s="34">
        <v>16</v>
      </c>
      <c r="C111" s="43" t="s">
        <v>113</v>
      </c>
      <c r="D111" s="23">
        <v>30000</v>
      </c>
      <c r="E111" s="23"/>
      <c r="F111" s="23">
        <v>30000</v>
      </c>
      <c r="G111" s="24">
        <f t="shared" si="3"/>
        <v>30000</v>
      </c>
      <c r="H111" s="24">
        <f t="shared" si="4"/>
        <v>0</v>
      </c>
    </row>
    <row r="112" spans="1:8" ht="12.75">
      <c r="A112" s="18" t="s">
        <v>100</v>
      </c>
      <c r="B112" s="18">
        <v>17</v>
      </c>
      <c r="C112" s="43" t="s">
        <v>114</v>
      </c>
      <c r="D112" s="23">
        <v>500000</v>
      </c>
      <c r="E112" s="23"/>
      <c r="F112" s="23">
        <v>500000</v>
      </c>
      <c r="G112" s="24">
        <f t="shared" si="3"/>
        <v>500000</v>
      </c>
      <c r="H112" s="24">
        <f t="shared" si="4"/>
        <v>0</v>
      </c>
    </row>
    <row r="113" spans="1:8" ht="25.5">
      <c r="A113" s="13"/>
      <c r="B113" s="13"/>
      <c r="C113" s="1" t="s">
        <v>115</v>
      </c>
      <c r="D113" s="37">
        <f>SUM(D114:D116)</f>
        <v>359500</v>
      </c>
      <c r="E113" s="37">
        <f>SUM(E114:E116)</f>
        <v>0</v>
      </c>
      <c r="F113" s="37">
        <f>SUM(F114:F116)</f>
        <v>359500</v>
      </c>
      <c r="G113" s="24">
        <f t="shared" si="3"/>
        <v>359500</v>
      </c>
      <c r="H113" s="24">
        <f t="shared" si="4"/>
        <v>0</v>
      </c>
    </row>
    <row r="114" spans="1:8" ht="25.5">
      <c r="A114" s="18" t="s">
        <v>29</v>
      </c>
      <c r="B114" s="18">
        <v>1</v>
      </c>
      <c r="C114" s="22" t="s">
        <v>116</v>
      </c>
      <c r="D114" s="23">
        <v>250000</v>
      </c>
      <c r="E114" s="23"/>
      <c r="F114" s="23">
        <v>250000</v>
      </c>
      <c r="G114" s="24">
        <f t="shared" si="3"/>
        <v>250000</v>
      </c>
      <c r="H114" s="24">
        <f t="shared" si="4"/>
        <v>0</v>
      </c>
    </row>
    <row r="115" spans="1:8" ht="25.5">
      <c r="A115" s="18" t="s">
        <v>31</v>
      </c>
      <c r="B115" s="18">
        <v>2</v>
      </c>
      <c r="C115" s="22" t="s">
        <v>117</v>
      </c>
      <c r="D115" s="23">
        <v>69500</v>
      </c>
      <c r="E115" s="23"/>
      <c r="F115" s="23">
        <v>69500</v>
      </c>
      <c r="G115" s="24">
        <f t="shared" si="3"/>
        <v>69500</v>
      </c>
      <c r="H115" s="24">
        <f t="shared" si="4"/>
        <v>0</v>
      </c>
    </row>
    <row r="116" spans="1:8" ht="12.75">
      <c r="A116" s="18" t="s">
        <v>118</v>
      </c>
      <c r="B116" s="18">
        <v>3</v>
      </c>
      <c r="C116" s="22" t="s">
        <v>119</v>
      </c>
      <c r="D116" s="23">
        <v>40000</v>
      </c>
      <c r="E116" s="23"/>
      <c r="F116" s="23">
        <v>40000</v>
      </c>
      <c r="G116" s="24">
        <f t="shared" si="3"/>
        <v>40000</v>
      </c>
      <c r="H116" s="24">
        <f t="shared" si="4"/>
        <v>0</v>
      </c>
    </row>
    <row r="117" spans="1:8" ht="25.5">
      <c r="A117" s="13"/>
      <c r="B117" s="13"/>
      <c r="C117" s="1" t="s">
        <v>120</v>
      </c>
      <c r="D117" s="37">
        <f>SUM(D118:D119)+SUM(D121:D127)</f>
        <v>1060600</v>
      </c>
      <c r="E117" s="37">
        <f>SUM(E118:E119)+SUM(E121:E127)</f>
        <v>0</v>
      </c>
      <c r="F117" s="37">
        <f>SUM(F118:F119)+SUM(F121:F127)</f>
        <v>1060600</v>
      </c>
      <c r="G117" s="24">
        <f t="shared" si="3"/>
        <v>1060600</v>
      </c>
      <c r="H117" s="24">
        <f t="shared" si="4"/>
        <v>0</v>
      </c>
    </row>
    <row r="118" spans="1:8" ht="38.25">
      <c r="A118" s="18" t="s">
        <v>37</v>
      </c>
      <c r="B118" s="18">
        <v>1</v>
      </c>
      <c r="C118" s="22" t="s">
        <v>121</v>
      </c>
      <c r="D118" s="23">
        <v>200000</v>
      </c>
      <c r="E118" s="23"/>
      <c r="F118" s="23">
        <v>200000</v>
      </c>
      <c r="G118" s="24">
        <f t="shared" si="3"/>
        <v>200000</v>
      </c>
      <c r="H118" s="24">
        <f t="shared" si="4"/>
        <v>0</v>
      </c>
    </row>
    <row r="119" spans="1:8" ht="12.75">
      <c r="A119" s="18" t="s">
        <v>40</v>
      </c>
      <c r="B119" s="18">
        <v>2</v>
      </c>
      <c r="C119" s="42" t="s">
        <v>122</v>
      </c>
      <c r="D119" s="23">
        <v>100000</v>
      </c>
      <c r="E119" s="23"/>
      <c r="F119" s="23">
        <v>100000</v>
      </c>
      <c r="G119" s="24">
        <f t="shared" si="3"/>
        <v>100000</v>
      </c>
      <c r="H119" s="24">
        <f t="shared" si="4"/>
        <v>0</v>
      </c>
    </row>
    <row r="120" spans="1:8" ht="12.75">
      <c r="A120" s="18"/>
      <c r="B120" s="18">
        <v>3</v>
      </c>
      <c r="C120" s="20" t="s">
        <v>62</v>
      </c>
      <c r="D120" s="27">
        <f>SUM(D121:D127)</f>
        <v>760600</v>
      </c>
      <c r="E120" s="27">
        <f>SUM(E121:E127)</f>
        <v>0</v>
      </c>
      <c r="F120" s="27">
        <f>SUM(F121:F127)</f>
        <v>760600</v>
      </c>
      <c r="G120" s="24">
        <f t="shared" si="3"/>
        <v>760600</v>
      </c>
      <c r="H120" s="24">
        <f t="shared" si="4"/>
        <v>0</v>
      </c>
    </row>
    <row r="121" spans="1:8" ht="12.75">
      <c r="A121" s="18" t="s">
        <v>37</v>
      </c>
      <c r="B121" s="18" t="s">
        <v>163</v>
      </c>
      <c r="C121" s="22" t="s">
        <v>126</v>
      </c>
      <c r="D121" s="23">
        <v>30000</v>
      </c>
      <c r="E121" s="23"/>
      <c r="F121" s="23">
        <v>30000</v>
      </c>
      <c r="G121" s="24">
        <f t="shared" si="3"/>
        <v>30000</v>
      </c>
      <c r="H121" s="24">
        <f t="shared" si="4"/>
        <v>0</v>
      </c>
    </row>
    <row r="122" spans="1:8" ht="12.75">
      <c r="A122" s="18" t="s">
        <v>37</v>
      </c>
      <c r="B122" s="18" t="s">
        <v>164</v>
      </c>
      <c r="C122" s="22" t="s">
        <v>129</v>
      </c>
      <c r="D122" s="23">
        <v>35000</v>
      </c>
      <c r="E122" s="23"/>
      <c r="F122" s="23">
        <v>35000</v>
      </c>
      <c r="G122" s="24">
        <f t="shared" si="3"/>
        <v>35000</v>
      </c>
      <c r="H122" s="24">
        <f t="shared" si="4"/>
        <v>0</v>
      </c>
    </row>
    <row r="123" spans="1:8" ht="12.75">
      <c r="A123" s="18" t="s">
        <v>37</v>
      </c>
      <c r="B123" s="18" t="s">
        <v>165</v>
      </c>
      <c r="C123" s="42" t="s">
        <v>130</v>
      </c>
      <c r="D123" s="23">
        <v>53000</v>
      </c>
      <c r="E123" s="23"/>
      <c r="F123" s="23">
        <v>53000</v>
      </c>
      <c r="G123" s="24">
        <f t="shared" si="3"/>
        <v>53000</v>
      </c>
      <c r="H123" s="24">
        <f t="shared" si="4"/>
        <v>0</v>
      </c>
    </row>
    <row r="124" spans="1:8" ht="12.75">
      <c r="A124" s="18" t="s">
        <v>37</v>
      </c>
      <c r="B124" s="18" t="s">
        <v>166</v>
      </c>
      <c r="C124" s="42" t="s">
        <v>131</v>
      </c>
      <c r="D124" s="23">
        <v>490000</v>
      </c>
      <c r="E124" s="23"/>
      <c r="F124" s="23">
        <v>490000</v>
      </c>
      <c r="G124" s="24">
        <f t="shared" si="3"/>
        <v>490000</v>
      </c>
      <c r="H124" s="24">
        <f t="shared" si="4"/>
        <v>0</v>
      </c>
    </row>
    <row r="125" spans="1:8" ht="12.75">
      <c r="A125" s="18" t="s">
        <v>37</v>
      </c>
      <c r="B125" s="18" t="s">
        <v>167</v>
      </c>
      <c r="C125" s="42" t="s">
        <v>132</v>
      </c>
      <c r="D125" s="23">
        <v>70000</v>
      </c>
      <c r="E125" s="23"/>
      <c r="F125" s="23">
        <v>70000</v>
      </c>
      <c r="G125" s="24">
        <f t="shared" si="3"/>
        <v>70000</v>
      </c>
      <c r="H125" s="24">
        <f t="shared" si="4"/>
        <v>0</v>
      </c>
    </row>
    <row r="126" spans="1:8" ht="12.75">
      <c r="A126" s="18" t="s">
        <v>37</v>
      </c>
      <c r="B126" s="18" t="s">
        <v>168</v>
      </c>
      <c r="C126" s="42" t="s">
        <v>133</v>
      </c>
      <c r="D126" s="23">
        <v>12600</v>
      </c>
      <c r="E126" s="23"/>
      <c r="F126" s="23">
        <v>12600</v>
      </c>
      <c r="G126" s="24">
        <f t="shared" si="3"/>
        <v>12600</v>
      </c>
      <c r="H126" s="24">
        <f t="shared" si="4"/>
        <v>0</v>
      </c>
    </row>
    <row r="127" spans="1:8" ht="12.75">
      <c r="A127" s="18" t="s">
        <v>37</v>
      </c>
      <c r="B127" s="18" t="s">
        <v>169</v>
      </c>
      <c r="C127" s="42" t="s">
        <v>134</v>
      </c>
      <c r="D127" s="23">
        <v>70000</v>
      </c>
      <c r="E127" s="23"/>
      <c r="F127" s="23">
        <v>70000</v>
      </c>
      <c r="G127" s="24">
        <f t="shared" si="3"/>
        <v>70000</v>
      </c>
      <c r="H127" s="24">
        <f t="shared" si="4"/>
        <v>0</v>
      </c>
    </row>
    <row r="128" spans="1:8" ht="12.75">
      <c r="A128" s="13"/>
      <c r="B128" s="13"/>
      <c r="C128" s="1" t="s">
        <v>135</v>
      </c>
      <c r="D128" s="37">
        <f>D129</f>
        <v>96500</v>
      </c>
      <c r="E128" s="37">
        <f>E129</f>
        <v>0</v>
      </c>
      <c r="F128" s="37">
        <f>F129</f>
        <v>96500</v>
      </c>
      <c r="G128" s="24">
        <f t="shared" si="3"/>
        <v>96500</v>
      </c>
      <c r="H128" s="24">
        <f t="shared" si="4"/>
        <v>0</v>
      </c>
    </row>
    <row r="129" spans="1:8" ht="25.5">
      <c r="A129" s="18" t="s">
        <v>136</v>
      </c>
      <c r="B129" s="18">
        <v>1</v>
      </c>
      <c r="C129" s="22" t="s">
        <v>137</v>
      </c>
      <c r="D129" s="23">
        <v>96500</v>
      </c>
      <c r="E129" s="23"/>
      <c r="F129" s="23">
        <v>96500</v>
      </c>
      <c r="G129" s="24">
        <f t="shared" si="3"/>
        <v>96500</v>
      </c>
      <c r="H129" s="24">
        <f t="shared" si="4"/>
        <v>0</v>
      </c>
    </row>
    <row r="130" spans="1:8" ht="25.5">
      <c r="A130" s="13"/>
      <c r="B130" s="13"/>
      <c r="C130" s="1" t="s">
        <v>138</v>
      </c>
      <c r="D130" s="37">
        <f>D131+D133+D134+D135+D136</f>
        <v>50000</v>
      </c>
      <c r="E130" s="37">
        <f>E131+E133+E134+E135+E136</f>
        <v>0</v>
      </c>
      <c r="F130" s="37">
        <f>F131+F133+F134+F135+F136</f>
        <v>50000</v>
      </c>
      <c r="G130" s="24">
        <f t="shared" si="3"/>
        <v>50000</v>
      </c>
      <c r="H130" s="24">
        <f t="shared" si="4"/>
        <v>0</v>
      </c>
    </row>
    <row r="131" spans="1:8" ht="25.5">
      <c r="A131" s="18" t="s">
        <v>136</v>
      </c>
      <c r="B131" s="18">
        <v>1</v>
      </c>
      <c r="C131" s="22" t="s">
        <v>139</v>
      </c>
      <c r="D131" s="23">
        <v>50000</v>
      </c>
      <c r="E131" s="23"/>
      <c r="F131" s="23">
        <v>50000</v>
      </c>
      <c r="G131" s="24">
        <f t="shared" si="3"/>
        <v>50000</v>
      </c>
      <c r="H131" s="24">
        <f t="shared" si="4"/>
        <v>0</v>
      </c>
    </row>
    <row r="132" spans="1:6" ht="12.75">
      <c r="A132" s="44"/>
      <c r="B132" s="44"/>
      <c r="C132" s="45"/>
      <c r="D132" s="46"/>
      <c r="E132" s="46"/>
      <c r="F132" s="46"/>
    </row>
  </sheetData>
  <autoFilter ref="A3:H131"/>
  <mergeCells count="6">
    <mergeCell ref="E1:E2"/>
    <mergeCell ref="F1:F2"/>
    <mergeCell ref="A1:A2"/>
    <mergeCell ref="B1:B2"/>
    <mergeCell ref="C1:C2"/>
    <mergeCell ref="D1:D2"/>
  </mergeCells>
  <printOptions horizontalCentered="1"/>
  <pageMargins left="0.2362204724409449" right="0.1968503937007874" top="1.68" bottom="0.3937007874015748" header="0.4330708661417323" footer="0.1968503937007874"/>
  <pageSetup horizontalDpi="600" verticalDpi="600" orientation="portrait" paperSize="9" r:id="rId1"/>
  <headerFooter alignWithMargins="0">
    <oddHeader>&amp;L&amp;"Arial,Aldin"ROMÂNIA
JUDEŢUL MUREŞ
CONSILIUL JUDEŢEAN&amp;C&amp;"Arial,Aldin"
Programul de investiţii publice pe anul 2007&amp;R&amp;"Arial,Aldin"Anexa nr.</oddHeader>
    <oddFooter>&amp;C&amp;8&amp;P&amp;R&amp;8ultima modificare 17.01.2007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aie4">
    <tabColor indexed="12"/>
  </sheetPr>
  <dimension ref="A1:H133"/>
  <sheetViews>
    <sheetView workbookViewId="0" topLeftCell="A1">
      <pane ySplit="4" topLeftCell="BM8" activePane="bottomLeft" state="frozen"/>
      <selection pane="topLeft" activeCell="A1" sqref="A1"/>
      <selection pane="bottomLeft" activeCell="E1" sqref="E1:F491"/>
    </sheetView>
  </sheetViews>
  <sheetFormatPr defaultColWidth="9.140625" defaultRowHeight="12.75"/>
  <cols>
    <col min="1" max="1" width="8.8515625" style="47" customWidth="1"/>
    <col min="2" max="2" width="4.57421875" style="47" customWidth="1"/>
    <col min="3" max="3" width="57.57421875" style="48" customWidth="1"/>
    <col min="4" max="4" width="11.421875" style="49" customWidth="1"/>
    <col min="5" max="5" width="7.7109375" style="49" customWidth="1"/>
    <col min="6" max="6" width="10.140625" style="49" customWidth="1"/>
    <col min="7" max="7" width="10.140625" style="51" bestFit="1" customWidth="1"/>
    <col min="8" max="16384" width="9.140625" style="51" customWidth="1"/>
  </cols>
  <sheetData>
    <row r="1" spans="1:7" ht="12.75">
      <c r="A1" s="56" t="s">
        <v>0</v>
      </c>
      <c r="B1" s="56" t="s">
        <v>1</v>
      </c>
      <c r="C1" s="57" t="s">
        <v>2</v>
      </c>
      <c r="D1" s="56" t="s">
        <v>3</v>
      </c>
      <c r="E1" s="54" t="s">
        <v>170</v>
      </c>
      <c r="F1" s="54" t="s">
        <v>171</v>
      </c>
      <c r="G1" s="3"/>
    </row>
    <row r="2" spans="1:6" ht="12.75">
      <c r="A2" s="56"/>
      <c r="B2" s="56"/>
      <c r="C2" s="57"/>
      <c r="D2" s="56"/>
      <c r="E2" s="55"/>
      <c r="F2" s="55"/>
    </row>
    <row r="3" spans="1:6" ht="12.75">
      <c r="A3" s="2">
        <v>0</v>
      </c>
      <c r="B3" s="2">
        <v>1</v>
      </c>
      <c r="C3" s="6">
        <v>2</v>
      </c>
      <c r="D3" s="2">
        <v>3</v>
      </c>
      <c r="E3" s="2">
        <v>4</v>
      </c>
      <c r="F3" s="2">
        <v>5</v>
      </c>
    </row>
    <row r="4" spans="1:6" ht="12.75">
      <c r="A4" s="8"/>
      <c r="B4" s="9"/>
      <c r="C4" s="10" t="s">
        <v>4</v>
      </c>
      <c r="D4" s="11">
        <f>D5+D57+D87+D90+D93+D96+D114+D118+D129+D131</f>
        <v>11318999</v>
      </c>
      <c r="E4" s="11">
        <f>E5+E57+E87+E90+E93+E96+E114+E118+E129+E131</f>
        <v>65000</v>
      </c>
      <c r="F4" s="11">
        <f>F5+F57+F87+F90+F93+F96+F114+F118+F129+F131</f>
        <v>11253999</v>
      </c>
    </row>
    <row r="5" spans="1:6" ht="12.75">
      <c r="A5" s="13"/>
      <c r="B5" s="14"/>
      <c r="C5" s="15" t="s">
        <v>5</v>
      </c>
      <c r="D5" s="16">
        <f>D6+D30+D38+D41+D43+D50+D54+D28</f>
        <v>5215634</v>
      </c>
      <c r="E5" s="16">
        <f>E6+E30+E38+E41+E43+E50+E54+E28</f>
        <v>20000</v>
      </c>
      <c r="F5" s="16">
        <f>F6+F30+F38+F41+F43+F50+F54+F28</f>
        <v>5195634</v>
      </c>
    </row>
    <row r="6" spans="1:6" ht="12.75">
      <c r="A6" s="18"/>
      <c r="B6" s="19"/>
      <c r="C6" s="20" t="s">
        <v>6</v>
      </c>
      <c r="D6" s="21">
        <f>SUM(D7:D11)+D12+D18+D24+D26</f>
        <v>1489888</v>
      </c>
      <c r="E6" s="21">
        <f>SUM(E7:E11)+E12+E18+E24+E26</f>
        <v>0</v>
      </c>
      <c r="F6" s="21">
        <f>SUM(F7:F11)+F12+F18+F24+F26</f>
        <v>1489888</v>
      </c>
    </row>
    <row r="7" spans="1:6" ht="25.5">
      <c r="A7" s="18" t="s">
        <v>7</v>
      </c>
      <c r="B7" s="18">
        <v>1</v>
      </c>
      <c r="C7" s="22" t="s">
        <v>8</v>
      </c>
      <c r="D7" s="23">
        <v>65000</v>
      </c>
      <c r="E7" s="23"/>
      <c r="F7" s="23">
        <v>65000</v>
      </c>
    </row>
    <row r="8" spans="1:6" ht="12.75">
      <c r="A8" s="18" t="s">
        <v>7</v>
      </c>
      <c r="B8" s="18">
        <v>2</v>
      </c>
      <c r="C8" s="22" t="s">
        <v>9</v>
      </c>
      <c r="D8" s="23">
        <v>5000</v>
      </c>
      <c r="E8" s="23"/>
      <c r="F8" s="23">
        <v>5000</v>
      </c>
    </row>
    <row r="9" spans="1:6" ht="12.75">
      <c r="A9" s="18" t="s">
        <v>7</v>
      </c>
      <c r="B9" s="18">
        <v>3</v>
      </c>
      <c r="C9" s="22" t="s">
        <v>10</v>
      </c>
      <c r="D9" s="23">
        <v>100000</v>
      </c>
      <c r="E9" s="23"/>
      <c r="F9" s="23">
        <v>100000</v>
      </c>
    </row>
    <row r="10" spans="1:6" ht="25.5">
      <c r="A10" s="18" t="s">
        <v>7</v>
      </c>
      <c r="B10" s="18">
        <v>4</v>
      </c>
      <c r="C10" s="22" t="s">
        <v>11</v>
      </c>
      <c r="D10" s="23">
        <v>80000</v>
      </c>
      <c r="E10" s="23"/>
      <c r="F10" s="23">
        <v>80000</v>
      </c>
    </row>
    <row r="11" spans="1:6" ht="25.5">
      <c r="A11" s="18" t="s">
        <v>7</v>
      </c>
      <c r="B11" s="18">
        <v>5</v>
      </c>
      <c r="C11" s="22" t="s">
        <v>12</v>
      </c>
      <c r="D11" s="23">
        <v>50000</v>
      </c>
      <c r="E11" s="23"/>
      <c r="F11" s="23">
        <v>50000</v>
      </c>
    </row>
    <row r="12" spans="1:6" ht="12.75">
      <c r="A12" s="18"/>
      <c r="B12" s="18">
        <v>5</v>
      </c>
      <c r="C12" s="25" t="s">
        <v>13</v>
      </c>
      <c r="D12" s="26">
        <f>SUM(D13:D17)</f>
        <v>776500</v>
      </c>
      <c r="E12" s="26">
        <f>SUM(E13:E17)</f>
        <v>0</v>
      </c>
      <c r="F12" s="26">
        <f>SUM(F13:F17)</f>
        <v>776500</v>
      </c>
    </row>
    <row r="13" spans="1:6" ht="12.75">
      <c r="A13" s="18" t="s">
        <v>7</v>
      </c>
      <c r="B13" s="18" t="s">
        <v>156</v>
      </c>
      <c r="C13" s="22" t="s">
        <v>14</v>
      </c>
      <c r="D13" s="23">
        <v>72000</v>
      </c>
      <c r="E13" s="23"/>
      <c r="F13" s="23">
        <v>72000</v>
      </c>
    </row>
    <row r="14" spans="1:6" ht="12.75">
      <c r="A14" s="18" t="s">
        <v>7</v>
      </c>
      <c r="B14" s="18" t="s">
        <v>157</v>
      </c>
      <c r="C14" s="22" t="s">
        <v>15</v>
      </c>
      <c r="D14" s="23">
        <v>165600</v>
      </c>
      <c r="E14" s="23"/>
      <c r="F14" s="23">
        <v>165600</v>
      </c>
    </row>
    <row r="15" spans="1:6" ht="25.5">
      <c r="A15" s="18" t="s">
        <v>7</v>
      </c>
      <c r="B15" s="18" t="s">
        <v>158</v>
      </c>
      <c r="C15" s="22" t="s">
        <v>16</v>
      </c>
      <c r="D15" s="23">
        <v>500000</v>
      </c>
      <c r="E15" s="23"/>
      <c r="F15" s="23">
        <v>500000</v>
      </c>
    </row>
    <row r="16" spans="1:6" ht="25.5">
      <c r="A16" s="18" t="s">
        <v>7</v>
      </c>
      <c r="B16" s="18" t="s">
        <v>159</v>
      </c>
      <c r="C16" s="22" t="s">
        <v>17</v>
      </c>
      <c r="D16" s="23">
        <v>25000</v>
      </c>
      <c r="E16" s="23"/>
      <c r="F16" s="23">
        <v>25000</v>
      </c>
    </row>
    <row r="17" spans="1:6" ht="12.75">
      <c r="A17" s="18" t="s">
        <v>7</v>
      </c>
      <c r="B17" s="18" t="s">
        <v>160</v>
      </c>
      <c r="C17" s="22" t="s">
        <v>145</v>
      </c>
      <c r="D17" s="23">
        <v>13900</v>
      </c>
      <c r="E17" s="23"/>
      <c r="F17" s="23">
        <v>13900</v>
      </c>
    </row>
    <row r="18" spans="1:6" ht="12.75">
      <c r="A18" s="18"/>
      <c r="B18" s="18">
        <v>6</v>
      </c>
      <c r="C18" s="25" t="s">
        <v>19</v>
      </c>
      <c r="D18" s="26">
        <f>SUM(D19:D23)</f>
        <v>283388</v>
      </c>
      <c r="E18" s="26">
        <f>SUM(E19:E23)</f>
        <v>0</v>
      </c>
      <c r="F18" s="26">
        <f>SUM(F19:F23)</f>
        <v>283388</v>
      </c>
    </row>
    <row r="19" spans="1:6" ht="12.75">
      <c r="A19" s="18" t="s">
        <v>7</v>
      </c>
      <c r="B19" s="18" t="s">
        <v>123</v>
      </c>
      <c r="C19" s="22" t="s">
        <v>20</v>
      </c>
      <c r="D19" s="23">
        <v>26600</v>
      </c>
      <c r="E19" s="23"/>
      <c r="F19" s="23">
        <v>26600</v>
      </c>
    </row>
    <row r="20" spans="1:6" ht="12.75">
      <c r="A20" s="18" t="s">
        <v>7</v>
      </c>
      <c r="B20" s="18" t="s">
        <v>124</v>
      </c>
      <c r="C20" s="22" t="s">
        <v>177</v>
      </c>
      <c r="D20" s="23">
        <v>188942</v>
      </c>
      <c r="E20" s="23"/>
      <c r="F20" s="23">
        <v>188942</v>
      </c>
    </row>
    <row r="21" spans="1:6" ht="12.75">
      <c r="A21" s="18" t="s">
        <v>7</v>
      </c>
      <c r="B21" s="18" t="s">
        <v>125</v>
      </c>
      <c r="C21" s="22" t="s">
        <v>22</v>
      </c>
      <c r="D21" s="23">
        <v>39092</v>
      </c>
      <c r="E21" s="23"/>
      <c r="F21" s="23">
        <v>39092</v>
      </c>
    </row>
    <row r="22" spans="1:6" ht="12.75">
      <c r="A22" s="18" t="s">
        <v>7</v>
      </c>
      <c r="B22" s="18" t="s">
        <v>127</v>
      </c>
      <c r="C22" s="22" t="s">
        <v>23</v>
      </c>
      <c r="D22" s="23">
        <v>20849</v>
      </c>
      <c r="E22" s="23"/>
      <c r="F22" s="23">
        <v>20849</v>
      </c>
    </row>
    <row r="23" spans="1:6" ht="12.75">
      <c r="A23" s="18" t="s">
        <v>7</v>
      </c>
      <c r="B23" s="18" t="s">
        <v>128</v>
      </c>
      <c r="C23" s="22" t="s">
        <v>24</v>
      </c>
      <c r="D23" s="23">
        <v>7905</v>
      </c>
      <c r="E23" s="23"/>
      <c r="F23" s="23">
        <v>7905</v>
      </c>
    </row>
    <row r="24" spans="1:6" ht="25.5">
      <c r="A24" s="18"/>
      <c r="B24" s="18">
        <v>7</v>
      </c>
      <c r="C24" s="25" t="s">
        <v>25</v>
      </c>
      <c r="D24" s="26">
        <f>D25</f>
        <v>10000</v>
      </c>
      <c r="E24" s="26">
        <f>E25</f>
        <v>0</v>
      </c>
      <c r="F24" s="26">
        <f>F25</f>
        <v>10000</v>
      </c>
    </row>
    <row r="25" spans="1:6" ht="25.5">
      <c r="A25" s="18" t="s">
        <v>7</v>
      </c>
      <c r="B25" s="18" t="s">
        <v>161</v>
      </c>
      <c r="C25" s="22" t="s">
        <v>26</v>
      </c>
      <c r="D25" s="23">
        <v>10000</v>
      </c>
      <c r="E25" s="23"/>
      <c r="F25" s="23">
        <v>10000</v>
      </c>
    </row>
    <row r="26" spans="1:6" ht="12.75">
      <c r="A26" s="18"/>
      <c r="B26" s="18">
        <v>8</v>
      </c>
      <c r="C26" s="25" t="s">
        <v>27</v>
      </c>
      <c r="D26" s="26">
        <f>D27</f>
        <v>120000</v>
      </c>
      <c r="E26" s="26">
        <f>E27</f>
        <v>0</v>
      </c>
      <c r="F26" s="26">
        <f>F27</f>
        <v>120000</v>
      </c>
    </row>
    <row r="27" spans="1:6" ht="12.75">
      <c r="A27" s="18" t="s">
        <v>7</v>
      </c>
      <c r="B27" s="18" t="s">
        <v>162</v>
      </c>
      <c r="C27" s="22" t="s">
        <v>18</v>
      </c>
      <c r="D27" s="23">
        <v>120000</v>
      </c>
      <c r="E27" s="23"/>
      <c r="F27" s="23">
        <v>120000</v>
      </c>
    </row>
    <row r="28" spans="1:6" ht="12.75">
      <c r="A28" s="18"/>
      <c r="B28" s="18"/>
      <c r="C28" s="20" t="s">
        <v>144</v>
      </c>
      <c r="D28" s="27">
        <f>D29</f>
        <v>30000</v>
      </c>
      <c r="E28" s="27">
        <f>E29</f>
        <v>0</v>
      </c>
      <c r="F28" s="27">
        <f>F29</f>
        <v>30000</v>
      </c>
    </row>
    <row r="29" spans="1:6" ht="25.5">
      <c r="A29" s="18" t="s">
        <v>100</v>
      </c>
      <c r="B29" s="18">
        <v>1</v>
      </c>
      <c r="C29" s="28" t="s">
        <v>101</v>
      </c>
      <c r="D29" s="23">
        <v>30000</v>
      </c>
      <c r="E29" s="23"/>
      <c r="F29" s="23">
        <v>30000</v>
      </c>
    </row>
    <row r="30" spans="1:6" ht="12.75">
      <c r="A30" s="18"/>
      <c r="B30" s="18"/>
      <c r="C30" s="20" t="s">
        <v>28</v>
      </c>
      <c r="D30" s="27">
        <f>SUM(D31:D37)</f>
        <v>1005000</v>
      </c>
      <c r="E30" s="27">
        <f>SUM(E31:E37)</f>
        <v>20000</v>
      </c>
      <c r="F30" s="27">
        <f>SUM(F31:F37)</f>
        <v>985000</v>
      </c>
    </row>
    <row r="31" spans="1:6" ht="38.25">
      <c r="A31" s="18" t="s">
        <v>29</v>
      </c>
      <c r="B31" s="18">
        <v>1</v>
      </c>
      <c r="C31" s="22" t="s">
        <v>184</v>
      </c>
      <c r="D31" s="23">
        <v>900000</v>
      </c>
      <c r="E31" s="23"/>
      <c r="F31" s="23">
        <v>900000</v>
      </c>
    </row>
    <row r="32" spans="1:6" ht="12.75">
      <c r="A32" s="18" t="s">
        <v>31</v>
      </c>
      <c r="B32" s="18">
        <v>2</v>
      </c>
      <c r="C32" s="29" t="s">
        <v>32</v>
      </c>
      <c r="D32" s="23">
        <v>20000</v>
      </c>
      <c r="E32" s="23">
        <v>20000</v>
      </c>
      <c r="F32" s="23"/>
    </row>
    <row r="33" spans="1:6" ht="38.25">
      <c r="A33" s="18" t="s">
        <v>31</v>
      </c>
      <c r="B33" s="18">
        <v>3</v>
      </c>
      <c r="C33" s="22" t="s">
        <v>147</v>
      </c>
      <c r="D33" s="23">
        <v>17000</v>
      </c>
      <c r="E33" s="23"/>
      <c r="F33" s="23">
        <v>17000</v>
      </c>
    </row>
    <row r="34" spans="1:6" ht="38.25">
      <c r="A34" s="18" t="s">
        <v>31</v>
      </c>
      <c r="B34" s="18">
        <v>4</v>
      </c>
      <c r="C34" s="22" t="s">
        <v>148</v>
      </c>
      <c r="D34" s="23">
        <v>17000</v>
      </c>
      <c r="E34" s="23"/>
      <c r="F34" s="23">
        <v>17000</v>
      </c>
    </row>
    <row r="35" spans="1:6" ht="38.25">
      <c r="A35" s="18" t="s">
        <v>31</v>
      </c>
      <c r="B35" s="18">
        <v>5</v>
      </c>
      <c r="C35" s="22" t="s">
        <v>149</v>
      </c>
      <c r="D35" s="23">
        <v>17000</v>
      </c>
      <c r="E35" s="23"/>
      <c r="F35" s="23">
        <v>17000</v>
      </c>
    </row>
    <row r="36" spans="1:6" ht="38.25">
      <c r="A36" s="18" t="s">
        <v>31</v>
      </c>
      <c r="B36" s="18">
        <v>6</v>
      </c>
      <c r="C36" s="22" t="s">
        <v>150</v>
      </c>
      <c r="D36" s="23">
        <v>17000</v>
      </c>
      <c r="E36" s="23"/>
      <c r="F36" s="23">
        <v>17000</v>
      </c>
    </row>
    <row r="37" spans="1:6" ht="38.25">
      <c r="A37" s="18" t="s">
        <v>31</v>
      </c>
      <c r="B37" s="18">
        <v>7</v>
      </c>
      <c r="C37" s="22" t="s">
        <v>151</v>
      </c>
      <c r="D37" s="23">
        <v>17000</v>
      </c>
      <c r="E37" s="23"/>
      <c r="F37" s="23">
        <v>17000</v>
      </c>
    </row>
    <row r="38" spans="1:6" ht="12.75">
      <c r="A38" s="18"/>
      <c r="B38" s="18"/>
      <c r="C38" s="20" t="s">
        <v>140</v>
      </c>
      <c r="D38" s="27">
        <f>SUM(D39:D40)</f>
        <v>475000</v>
      </c>
      <c r="E38" s="27">
        <f>SUM(E39:E40)</f>
        <v>0</v>
      </c>
      <c r="F38" s="27">
        <f>SUM(F39:F40)</f>
        <v>475000</v>
      </c>
    </row>
    <row r="39" spans="1:6" ht="12.75">
      <c r="A39" s="18" t="s">
        <v>43</v>
      </c>
      <c r="B39" s="18">
        <v>1</v>
      </c>
      <c r="C39" s="22" t="s">
        <v>44</v>
      </c>
      <c r="D39" s="23">
        <v>175000</v>
      </c>
      <c r="E39" s="23"/>
      <c r="F39" s="23">
        <v>175000</v>
      </c>
    </row>
    <row r="40" spans="1:6" ht="12.75">
      <c r="A40" s="18" t="s">
        <v>43</v>
      </c>
      <c r="B40" s="18">
        <v>2</v>
      </c>
      <c r="C40" s="22" t="s">
        <v>146</v>
      </c>
      <c r="D40" s="23">
        <v>300000</v>
      </c>
      <c r="E40" s="23"/>
      <c r="F40" s="23">
        <v>300000</v>
      </c>
    </row>
    <row r="41" spans="1:6" ht="12.75">
      <c r="A41" s="18"/>
      <c r="B41" s="19"/>
      <c r="C41" s="20" t="s">
        <v>33</v>
      </c>
      <c r="D41" s="27">
        <f>D42</f>
        <v>41080</v>
      </c>
      <c r="E41" s="27">
        <f>E42</f>
        <v>0</v>
      </c>
      <c r="F41" s="27">
        <f>F42</f>
        <v>41080</v>
      </c>
    </row>
    <row r="42" spans="1:6" ht="12.75">
      <c r="A42" s="18" t="s">
        <v>34</v>
      </c>
      <c r="B42" s="18">
        <v>1</v>
      </c>
      <c r="C42" s="22" t="s">
        <v>35</v>
      </c>
      <c r="D42" s="23">
        <v>41080</v>
      </c>
      <c r="E42" s="23"/>
      <c r="F42" s="23">
        <v>41080</v>
      </c>
    </row>
    <row r="43" spans="1:6" ht="12.75">
      <c r="A43" s="18"/>
      <c r="B43" s="19"/>
      <c r="C43" s="25" t="s">
        <v>36</v>
      </c>
      <c r="D43" s="27">
        <f>SUM(D44:D49)</f>
        <v>2069666</v>
      </c>
      <c r="E43" s="27">
        <f>SUM(E44:E49)</f>
        <v>0</v>
      </c>
      <c r="F43" s="27">
        <f>SUM(F44:F49)</f>
        <v>2069666</v>
      </c>
    </row>
    <row r="44" spans="1:6" ht="12.75">
      <c r="A44" s="18" t="s">
        <v>37</v>
      </c>
      <c r="B44" s="18">
        <v>1</v>
      </c>
      <c r="C44" s="22" t="s">
        <v>38</v>
      </c>
      <c r="D44" s="23">
        <v>29666</v>
      </c>
      <c r="E44" s="23"/>
      <c r="F44" s="23">
        <v>29666</v>
      </c>
    </row>
    <row r="45" spans="1:6" ht="25.5">
      <c r="A45" s="18" t="s">
        <v>37</v>
      </c>
      <c r="B45" s="18">
        <v>2</v>
      </c>
      <c r="C45" s="22" t="s">
        <v>39</v>
      </c>
      <c r="D45" s="23">
        <v>1440000</v>
      </c>
      <c r="E45" s="23"/>
      <c r="F45" s="23">
        <v>1440000</v>
      </c>
    </row>
    <row r="46" spans="1:6" ht="51">
      <c r="A46" s="18" t="s">
        <v>40</v>
      </c>
      <c r="B46" s="18">
        <v>3</v>
      </c>
      <c r="C46" s="22" t="s">
        <v>41</v>
      </c>
      <c r="D46" s="23">
        <v>100000</v>
      </c>
      <c r="E46" s="23"/>
      <c r="F46" s="23">
        <v>100000</v>
      </c>
    </row>
    <row r="47" spans="1:6" ht="25.5">
      <c r="A47" s="18" t="s">
        <v>40</v>
      </c>
      <c r="B47" s="18">
        <v>4</v>
      </c>
      <c r="C47" s="22" t="s">
        <v>42</v>
      </c>
      <c r="D47" s="23">
        <v>100000</v>
      </c>
      <c r="E47" s="23"/>
      <c r="F47" s="23">
        <v>100000</v>
      </c>
    </row>
    <row r="48" spans="1:6" ht="25.5">
      <c r="A48" s="18" t="s">
        <v>37</v>
      </c>
      <c r="B48" s="18">
        <v>5</v>
      </c>
      <c r="C48" s="22" t="s">
        <v>153</v>
      </c>
      <c r="D48" s="23">
        <v>250000</v>
      </c>
      <c r="E48" s="23"/>
      <c r="F48" s="23">
        <v>250000</v>
      </c>
    </row>
    <row r="49" spans="1:6" ht="25.5">
      <c r="A49" s="18" t="s">
        <v>37</v>
      </c>
      <c r="B49" s="18">
        <v>6</v>
      </c>
      <c r="C49" s="22" t="s">
        <v>152</v>
      </c>
      <c r="D49" s="23">
        <v>150000</v>
      </c>
      <c r="E49" s="23"/>
      <c r="F49" s="23">
        <v>150000</v>
      </c>
    </row>
    <row r="50" spans="1:6" ht="12.75">
      <c r="A50" s="30"/>
      <c r="B50" s="30"/>
      <c r="C50" s="25" t="s">
        <v>142</v>
      </c>
      <c r="D50" s="31">
        <f>SUM(D51:D53)</f>
        <v>100000</v>
      </c>
      <c r="E50" s="31">
        <f>SUM(E51:E53)</f>
        <v>0</v>
      </c>
      <c r="F50" s="31">
        <f>SUM(F51:F53)</f>
        <v>100000</v>
      </c>
    </row>
    <row r="51" spans="1:6" ht="25.5">
      <c r="A51" s="18" t="s">
        <v>46</v>
      </c>
      <c r="B51" s="18">
        <v>1</v>
      </c>
      <c r="C51" s="22" t="s">
        <v>45</v>
      </c>
      <c r="D51" s="23">
        <v>30000</v>
      </c>
      <c r="E51" s="23"/>
      <c r="F51" s="23">
        <v>30000</v>
      </c>
    </row>
    <row r="52" spans="1:6" ht="38.25">
      <c r="A52" s="18" t="s">
        <v>46</v>
      </c>
      <c r="B52" s="18">
        <v>2</v>
      </c>
      <c r="C52" s="22" t="s">
        <v>141</v>
      </c>
      <c r="D52" s="23">
        <v>50000</v>
      </c>
      <c r="E52" s="23"/>
      <c r="F52" s="23">
        <v>50000</v>
      </c>
    </row>
    <row r="53" spans="1:6" ht="12.75">
      <c r="A53" s="18" t="s">
        <v>46</v>
      </c>
      <c r="B53" s="18">
        <v>3</v>
      </c>
      <c r="C53" s="22" t="s">
        <v>172</v>
      </c>
      <c r="D53" s="23">
        <v>20000</v>
      </c>
      <c r="E53" s="23"/>
      <c r="F53" s="23">
        <v>20000</v>
      </c>
    </row>
    <row r="54" spans="1:6" ht="12.75">
      <c r="A54" s="18"/>
      <c r="B54" s="18"/>
      <c r="C54" s="25" t="s">
        <v>143</v>
      </c>
      <c r="D54" s="27">
        <f aca="true" t="shared" si="0" ref="D54:F55">D55</f>
        <v>5000</v>
      </c>
      <c r="E54" s="27">
        <f t="shared" si="0"/>
        <v>0</v>
      </c>
      <c r="F54" s="27">
        <f t="shared" si="0"/>
        <v>5000</v>
      </c>
    </row>
    <row r="55" spans="1:6" ht="12.75">
      <c r="A55" s="18"/>
      <c r="B55" s="18"/>
      <c r="C55" s="32" t="s">
        <v>47</v>
      </c>
      <c r="D55" s="33">
        <f t="shared" si="0"/>
        <v>5000</v>
      </c>
      <c r="E55" s="33">
        <f t="shared" si="0"/>
        <v>0</v>
      </c>
      <c r="F55" s="33">
        <f t="shared" si="0"/>
        <v>5000</v>
      </c>
    </row>
    <row r="56" spans="1:6" ht="12.75">
      <c r="A56" s="18" t="s">
        <v>48</v>
      </c>
      <c r="B56" s="34">
        <v>1</v>
      </c>
      <c r="C56" s="35" t="s">
        <v>173</v>
      </c>
      <c r="D56" s="36">
        <v>5000</v>
      </c>
      <c r="E56" s="36"/>
      <c r="F56" s="36">
        <v>5000</v>
      </c>
    </row>
    <row r="57" spans="1:6" ht="25.5">
      <c r="A57" s="13"/>
      <c r="B57" s="13"/>
      <c r="C57" s="1" t="s">
        <v>50</v>
      </c>
      <c r="D57" s="37">
        <f>D58+D64+D70+D79+D81+D83+D67</f>
        <v>2856965</v>
      </c>
      <c r="E57" s="37">
        <f>E58+E64+E70+E79+E81+E83+E67</f>
        <v>45000</v>
      </c>
      <c r="F57" s="37">
        <f>F58+F64+F70+F79+F81+F83+F67</f>
        <v>2811965</v>
      </c>
    </row>
    <row r="58" spans="1:6" ht="25.5">
      <c r="A58" s="18"/>
      <c r="B58" s="18"/>
      <c r="C58" s="32" t="s">
        <v>51</v>
      </c>
      <c r="D58" s="33">
        <f>SUM(D59:D63)</f>
        <v>291200</v>
      </c>
      <c r="E58" s="33">
        <f>SUM(E59:E63)</f>
        <v>0</v>
      </c>
      <c r="F58" s="33">
        <f>SUM(F59:F63)</f>
        <v>291200</v>
      </c>
    </row>
    <row r="59" spans="1:6" ht="25.5">
      <c r="A59" s="18" t="s">
        <v>52</v>
      </c>
      <c r="B59" s="34">
        <v>1</v>
      </c>
      <c r="C59" s="38" t="s">
        <v>53</v>
      </c>
      <c r="D59" s="39">
        <v>180000</v>
      </c>
      <c r="E59" s="39"/>
      <c r="F59" s="39">
        <v>180000</v>
      </c>
    </row>
    <row r="60" spans="1:6" ht="25.5">
      <c r="A60" s="18" t="s">
        <v>56</v>
      </c>
      <c r="B60" s="34">
        <v>2</v>
      </c>
      <c r="C60" s="38" t="s">
        <v>54</v>
      </c>
      <c r="D60" s="39">
        <v>20000</v>
      </c>
      <c r="E60" s="39"/>
      <c r="F60" s="39">
        <v>20000</v>
      </c>
    </row>
    <row r="61" spans="1:6" ht="25.5">
      <c r="A61" s="18" t="s">
        <v>56</v>
      </c>
      <c r="B61" s="34">
        <v>3</v>
      </c>
      <c r="C61" s="38" t="s">
        <v>57</v>
      </c>
      <c r="D61" s="39">
        <v>20000</v>
      </c>
      <c r="E61" s="39"/>
      <c r="F61" s="39">
        <v>20000</v>
      </c>
    </row>
    <row r="62" spans="1:6" ht="12.75">
      <c r="A62" s="18" t="s">
        <v>56</v>
      </c>
      <c r="B62" s="34">
        <v>4</v>
      </c>
      <c r="C62" s="38" t="s">
        <v>58</v>
      </c>
      <c r="D62" s="39">
        <v>50000</v>
      </c>
      <c r="E62" s="39"/>
      <c r="F62" s="39">
        <v>50000</v>
      </c>
    </row>
    <row r="63" spans="1:6" ht="12.75">
      <c r="A63" s="18" t="s">
        <v>56</v>
      </c>
      <c r="B63" s="34">
        <v>5</v>
      </c>
      <c r="C63" s="38" t="s">
        <v>59</v>
      </c>
      <c r="D63" s="39">
        <v>21200</v>
      </c>
      <c r="E63" s="39"/>
      <c r="F63" s="39">
        <v>21200</v>
      </c>
    </row>
    <row r="64" spans="1:6" ht="25.5">
      <c r="A64" s="18"/>
      <c r="B64" s="34"/>
      <c r="C64" s="32" t="s">
        <v>60</v>
      </c>
      <c r="D64" s="33">
        <f>SUM(D65:D66)</f>
        <v>2116000</v>
      </c>
      <c r="E64" s="33">
        <f>SUM(E65:E66)</f>
        <v>0</v>
      </c>
      <c r="F64" s="33">
        <f>SUM(F65:F66)</f>
        <v>2116000</v>
      </c>
    </row>
    <row r="65" spans="1:6" ht="12.75">
      <c r="A65" s="18" t="s">
        <v>52</v>
      </c>
      <c r="B65" s="34">
        <v>1</v>
      </c>
      <c r="C65" s="38" t="s">
        <v>61</v>
      </c>
      <c r="D65" s="39">
        <v>1716000</v>
      </c>
      <c r="E65" s="39"/>
      <c r="F65" s="39">
        <v>1716000</v>
      </c>
    </row>
    <row r="66" spans="1:6" ht="12.75">
      <c r="A66" s="18" t="s">
        <v>56</v>
      </c>
      <c r="B66" s="34">
        <v>2</v>
      </c>
      <c r="C66" s="38" t="s">
        <v>154</v>
      </c>
      <c r="D66" s="39">
        <v>400000</v>
      </c>
      <c r="E66" s="39"/>
      <c r="F66" s="39">
        <v>400000</v>
      </c>
    </row>
    <row r="67" spans="1:6" ht="12.75">
      <c r="A67" s="18"/>
      <c r="B67" s="18"/>
      <c r="C67" s="32" t="s">
        <v>63</v>
      </c>
      <c r="D67" s="33">
        <f>SUM(D68:D69)</f>
        <v>171465</v>
      </c>
      <c r="E67" s="33">
        <f>SUM(E68:E69)</f>
        <v>0</v>
      </c>
      <c r="F67" s="33">
        <f>SUM(F68:F69)</f>
        <v>171465</v>
      </c>
    </row>
    <row r="68" spans="1:6" ht="12.75">
      <c r="A68" s="18" t="s">
        <v>52</v>
      </c>
      <c r="B68" s="18">
        <v>1</v>
      </c>
      <c r="C68" s="38" t="s">
        <v>64</v>
      </c>
      <c r="D68" s="40">
        <v>71465</v>
      </c>
      <c r="E68" s="40"/>
      <c r="F68" s="40">
        <v>71465</v>
      </c>
    </row>
    <row r="69" spans="1:6" ht="12.75">
      <c r="A69" s="18" t="s">
        <v>55</v>
      </c>
      <c r="B69" s="18">
        <v>2</v>
      </c>
      <c r="C69" s="38" t="s">
        <v>65</v>
      </c>
      <c r="D69" s="39">
        <v>100000</v>
      </c>
      <c r="E69" s="39"/>
      <c r="F69" s="39">
        <v>100000</v>
      </c>
    </row>
    <row r="70" spans="1:6" ht="25.5">
      <c r="A70" s="18"/>
      <c r="B70" s="18"/>
      <c r="C70" s="32" t="s">
        <v>66</v>
      </c>
      <c r="D70" s="33">
        <f>SUM(D71:D78)</f>
        <v>204800</v>
      </c>
      <c r="E70" s="33">
        <f>SUM(E71:E78)</f>
        <v>0</v>
      </c>
      <c r="F70" s="33">
        <f>SUM(F71:F78)</f>
        <v>204800</v>
      </c>
    </row>
    <row r="71" spans="1:6" ht="12.75">
      <c r="A71" s="18" t="s">
        <v>56</v>
      </c>
      <c r="B71" s="18">
        <v>1</v>
      </c>
      <c r="C71" s="41" t="s">
        <v>67</v>
      </c>
      <c r="D71" s="36">
        <v>100000</v>
      </c>
      <c r="E71" s="36"/>
      <c r="F71" s="36">
        <v>100000</v>
      </c>
    </row>
    <row r="72" spans="1:6" ht="12.75">
      <c r="A72" s="18" t="s">
        <v>56</v>
      </c>
      <c r="B72" s="18">
        <v>2</v>
      </c>
      <c r="C72" s="42" t="s">
        <v>68</v>
      </c>
      <c r="D72" s="23">
        <v>38000</v>
      </c>
      <c r="E72" s="23"/>
      <c r="F72" s="23">
        <v>38000</v>
      </c>
    </row>
    <row r="73" spans="1:6" ht="12.75">
      <c r="A73" s="18" t="s">
        <v>56</v>
      </c>
      <c r="B73" s="18">
        <v>3</v>
      </c>
      <c r="C73" s="22" t="s">
        <v>178</v>
      </c>
      <c r="D73" s="23">
        <v>4000</v>
      </c>
      <c r="E73" s="23"/>
      <c r="F73" s="23">
        <v>4000</v>
      </c>
    </row>
    <row r="74" spans="1:6" ht="12.75">
      <c r="A74" s="18" t="s">
        <v>56</v>
      </c>
      <c r="B74" s="18">
        <v>4</v>
      </c>
      <c r="C74" s="22" t="s">
        <v>179</v>
      </c>
      <c r="D74" s="23">
        <v>10000</v>
      </c>
      <c r="E74" s="23"/>
      <c r="F74" s="23">
        <v>10000</v>
      </c>
    </row>
    <row r="75" spans="1:6" ht="25.5">
      <c r="A75" s="18" t="s">
        <v>56</v>
      </c>
      <c r="B75" s="18">
        <v>5</v>
      </c>
      <c r="C75" s="22" t="s">
        <v>71</v>
      </c>
      <c r="D75" s="23">
        <v>8800</v>
      </c>
      <c r="E75" s="23"/>
      <c r="F75" s="23">
        <v>8800</v>
      </c>
    </row>
    <row r="76" spans="1:6" ht="38.25">
      <c r="A76" s="18" t="s">
        <v>56</v>
      </c>
      <c r="B76" s="18">
        <v>6</v>
      </c>
      <c r="C76" s="22" t="s">
        <v>72</v>
      </c>
      <c r="D76" s="23">
        <v>30000</v>
      </c>
      <c r="E76" s="23"/>
      <c r="F76" s="23">
        <v>30000</v>
      </c>
    </row>
    <row r="77" spans="1:6" ht="25.5">
      <c r="A77" s="18" t="s">
        <v>56</v>
      </c>
      <c r="B77" s="18">
        <v>7</v>
      </c>
      <c r="C77" s="22" t="s">
        <v>73</v>
      </c>
      <c r="D77" s="23">
        <v>5500</v>
      </c>
      <c r="E77" s="23"/>
      <c r="F77" s="23">
        <v>5500</v>
      </c>
    </row>
    <row r="78" spans="1:6" ht="25.5">
      <c r="A78" s="18" t="s">
        <v>56</v>
      </c>
      <c r="B78" s="18">
        <v>8</v>
      </c>
      <c r="C78" s="22" t="s">
        <v>180</v>
      </c>
      <c r="D78" s="23">
        <v>8500</v>
      </c>
      <c r="E78" s="23"/>
      <c r="F78" s="23">
        <v>8500</v>
      </c>
    </row>
    <row r="79" spans="1:6" ht="25.5">
      <c r="A79" s="18"/>
      <c r="B79" s="19"/>
      <c r="C79" s="32" t="s">
        <v>75</v>
      </c>
      <c r="D79" s="33">
        <f>D80</f>
        <v>5000</v>
      </c>
      <c r="E79" s="33">
        <f>E80</f>
        <v>0</v>
      </c>
      <c r="F79" s="33">
        <f>F80</f>
        <v>5000</v>
      </c>
    </row>
    <row r="80" spans="1:6" ht="25.5">
      <c r="A80" s="18" t="s">
        <v>56</v>
      </c>
      <c r="B80" s="34">
        <v>1</v>
      </c>
      <c r="C80" s="41" t="s">
        <v>181</v>
      </c>
      <c r="D80" s="36">
        <v>5000</v>
      </c>
      <c r="E80" s="36"/>
      <c r="F80" s="36">
        <v>5000</v>
      </c>
    </row>
    <row r="81" spans="1:8" ht="38.25">
      <c r="A81" s="18"/>
      <c r="B81" s="18"/>
      <c r="C81" s="32" t="s">
        <v>77</v>
      </c>
      <c r="D81" s="33">
        <f>D82</f>
        <v>3500</v>
      </c>
      <c r="E81" s="33">
        <f>E82</f>
        <v>0</v>
      </c>
      <c r="F81" s="33">
        <f>F82</f>
        <v>3500</v>
      </c>
      <c r="H81" s="51" t="s">
        <v>175</v>
      </c>
    </row>
    <row r="82" spans="1:6" ht="12.75">
      <c r="A82" s="18" t="s">
        <v>56</v>
      </c>
      <c r="B82" s="18">
        <v>1</v>
      </c>
      <c r="C82" s="42" t="s">
        <v>182</v>
      </c>
      <c r="D82" s="23">
        <v>3500</v>
      </c>
      <c r="E82" s="23"/>
      <c r="F82" s="23">
        <v>3500</v>
      </c>
    </row>
    <row r="83" spans="1:6" ht="12.75">
      <c r="A83" s="18"/>
      <c r="B83" s="18"/>
      <c r="C83" s="32" t="s">
        <v>79</v>
      </c>
      <c r="D83" s="33">
        <f>SUM(D84:D86)</f>
        <v>65000</v>
      </c>
      <c r="E83" s="33">
        <f>SUM(E84:E86)</f>
        <v>45000</v>
      </c>
      <c r="F83" s="33">
        <f>SUM(F84:F86)</f>
        <v>20000</v>
      </c>
    </row>
    <row r="84" spans="1:6" ht="12.75">
      <c r="A84" s="18" t="s">
        <v>56</v>
      </c>
      <c r="B84" s="18">
        <v>1</v>
      </c>
      <c r="C84" s="42" t="s">
        <v>80</v>
      </c>
      <c r="D84" s="23">
        <v>35000</v>
      </c>
      <c r="E84" s="23">
        <v>35000</v>
      </c>
      <c r="F84" s="23"/>
    </row>
    <row r="85" spans="1:6" ht="25.5">
      <c r="A85" s="18" t="s">
        <v>56</v>
      </c>
      <c r="B85" s="18">
        <v>2</v>
      </c>
      <c r="C85" s="22" t="s">
        <v>81</v>
      </c>
      <c r="D85" s="23">
        <v>25000</v>
      </c>
      <c r="E85" s="23">
        <v>5000</v>
      </c>
      <c r="F85" s="23">
        <v>20000</v>
      </c>
    </row>
    <row r="86" spans="1:6" ht="12.75">
      <c r="A86" s="18" t="s">
        <v>56</v>
      </c>
      <c r="B86" s="18">
        <v>3</v>
      </c>
      <c r="C86" s="42" t="s">
        <v>82</v>
      </c>
      <c r="D86" s="23">
        <v>5000</v>
      </c>
      <c r="E86" s="23">
        <v>5000</v>
      </c>
      <c r="F86" s="23"/>
    </row>
    <row r="87" spans="1:6" ht="25.5">
      <c r="A87" s="13"/>
      <c r="B87" s="13"/>
      <c r="C87" s="1" t="s">
        <v>83</v>
      </c>
      <c r="D87" s="37">
        <f>SUM(D88:D89)</f>
        <v>37500</v>
      </c>
      <c r="E87" s="37">
        <f>SUM(E88:E89)</f>
        <v>0</v>
      </c>
      <c r="F87" s="37">
        <f>SUM(F88:F89)</f>
        <v>37500</v>
      </c>
    </row>
    <row r="88" spans="1:6" ht="12.75">
      <c r="A88" s="18" t="s">
        <v>84</v>
      </c>
      <c r="B88" s="18">
        <v>1</v>
      </c>
      <c r="C88" s="22" t="s">
        <v>85</v>
      </c>
      <c r="D88" s="23">
        <v>7500</v>
      </c>
      <c r="E88" s="23"/>
      <c r="F88" s="23">
        <v>7500</v>
      </c>
    </row>
    <row r="89" spans="1:6" ht="25.5">
      <c r="A89" s="18" t="s">
        <v>84</v>
      </c>
      <c r="B89" s="18">
        <v>2</v>
      </c>
      <c r="C89" s="22" t="s">
        <v>86</v>
      </c>
      <c r="D89" s="23">
        <v>30000</v>
      </c>
      <c r="E89" s="23"/>
      <c r="F89" s="23">
        <v>30000</v>
      </c>
    </row>
    <row r="90" spans="1:6" ht="25.5">
      <c r="A90" s="13"/>
      <c r="B90" s="13"/>
      <c r="C90" s="1" t="s">
        <v>87</v>
      </c>
      <c r="D90" s="37">
        <f>SUM(D91:D92)</f>
        <v>11000</v>
      </c>
      <c r="E90" s="37">
        <f>SUM(E91:E92)</f>
        <v>0</v>
      </c>
      <c r="F90" s="37">
        <f>SUM(F91:F92)</f>
        <v>11000</v>
      </c>
    </row>
    <row r="91" spans="1:6" ht="12.75">
      <c r="A91" s="18" t="s">
        <v>84</v>
      </c>
      <c r="B91" s="18">
        <v>1</v>
      </c>
      <c r="C91" s="22" t="s">
        <v>183</v>
      </c>
      <c r="D91" s="23">
        <v>6000</v>
      </c>
      <c r="E91" s="23"/>
      <c r="F91" s="23">
        <v>6000</v>
      </c>
    </row>
    <row r="92" spans="1:6" ht="12.75">
      <c r="A92" s="18" t="s">
        <v>84</v>
      </c>
      <c r="B92" s="18">
        <v>2</v>
      </c>
      <c r="C92" s="22" t="s">
        <v>89</v>
      </c>
      <c r="D92" s="23">
        <v>5000</v>
      </c>
      <c r="E92" s="23"/>
      <c r="F92" s="23">
        <v>5000</v>
      </c>
    </row>
    <row r="93" spans="1:6" ht="25.5">
      <c r="A93" s="13"/>
      <c r="B93" s="13"/>
      <c r="C93" s="1" t="s">
        <v>174</v>
      </c>
      <c r="D93" s="37">
        <f>D94+D95</f>
        <v>10000</v>
      </c>
      <c r="E93" s="37">
        <f>E94+E95</f>
        <v>0</v>
      </c>
      <c r="F93" s="37">
        <f>F94+F95</f>
        <v>10000</v>
      </c>
    </row>
    <row r="94" spans="1:6" ht="12.75">
      <c r="A94" s="18" t="s">
        <v>84</v>
      </c>
      <c r="B94" s="18">
        <v>1</v>
      </c>
      <c r="C94" s="22" t="s">
        <v>155</v>
      </c>
      <c r="D94" s="23">
        <v>5000</v>
      </c>
      <c r="E94" s="23"/>
      <c r="F94" s="23">
        <v>5000</v>
      </c>
    </row>
    <row r="95" spans="1:6" ht="12.75">
      <c r="A95" s="18" t="s">
        <v>91</v>
      </c>
      <c r="B95" s="18">
        <v>2</v>
      </c>
      <c r="C95" s="22" t="s">
        <v>92</v>
      </c>
      <c r="D95" s="23">
        <v>5000</v>
      </c>
      <c r="E95" s="23"/>
      <c r="F95" s="23">
        <v>5000</v>
      </c>
    </row>
    <row r="96" spans="1:6" ht="25.5">
      <c r="A96" s="13"/>
      <c r="B96" s="13"/>
      <c r="C96" s="1" t="s">
        <v>93</v>
      </c>
      <c r="D96" s="37">
        <f>SUM(D97:D113)</f>
        <v>1621300</v>
      </c>
      <c r="E96" s="37">
        <f>SUM(E97:E113)</f>
        <v>0</v>
      </c>
      <c r="F96" s="37">
        <f>SUM(F97:F113)</f>
        <v>1621300</v>
      </c>
    </row>
    <row r="97" spans="1:6" ht="25.5">
      <c r="A97" s="18" t="s">
        <v>94</v>
      </c>
      <c r="B97" s="18">
        <v>1</v>
      </c>
      <c r="C97" s="43" t="s">
        <v>95</v>
      </c>
      <c r="D97" s="23">
        <v>119400</v>
      </c>
      <c r="E97" s="23"/>
      <c r="F97" s="23">
        <v>119400</v>
      </c>
    </row>
    <row r="98" spans="1:6" ht="38.25">
      <c r="A98" s="18" t="s">
        <v>94</v>
      </c>
      <c r="B98" s="34">
        <v>2</v>
      </c>
      <c r="C98" s="43" t="s">
        <v>96</v>
      </c>
      <c r="D98" s="23">
        <v>122400</v>
      </c>
      <c r="E98" s="23"/>
      <c r="F98" s="23">
        <v>122400</v>
      </c>
    </row>
    <row r="99" spans="1:6" ht="25.5">
      <c r="A99" s="18" t="s">
        <v>94</v>
      </c>
      <c r="B99" s="18">
        <v>3</v>
      </c>
      <c r="C99" s="43" t="s">
        <v>97</v>
      </c>
      <c r="D99" s="23">
        <v>120000</v>
      </c>
      <c r="E99" s="23"/>
      <c r="F99" s="23">
        <v>120000</v>
      </c>
    </row>
    <row r="100" spans="1:6" ht="51">
      <c r="A100" s="18" t="s">
        <v>94</v>
      </c>
      <c r="B100" s="34">
        <v>4</v>
      </c>
      <c r="C100" s="43" t="s">
        <v>98</v>
      </c>
      <c r="D100" s="23">
        <v>116700</v>
      </c>
      <c r="E100" s="23"/>
      <c r="F100" s="23">
        <v>116700</v>
      </c>
    </row>
    <row r="101" spans="1:6" ht="38.25">
      <c r="A101" s="18" t="s">
        <v>94</v>
      </c>
      <c r="B101" s="18">
        <v>5</v>
      </c>
      <c r="C101" s="43" t="s">
        <v>99</v>
      </c>
      <c r="D101" s="23">
        <v>232000</v>
      </c>
      <c r="E101" s="23"/>
      <c r="F101" s="23">
        <v>232000</v>
      </c>
    </row>
    <row r="102" spans="1:7" ht="12.75">
      <c r="A102" s="18" t="s">
        <v>102</v>
      </c>
      <c r="B102" s="34">
        <v>6</v>
      </c>
      <c r="C102" s="43" t="s">
        <v>103</v>
      </c>
      <c r="D102" s="23">
        <v>90000</v>
      </c>
      <c r="E102" s="23"/>
      <c r="F102" s="23">
        <v>90000</v>
      </c>
      <c r="G102" s="52"/>
    </row>
    <row r="103" spans="1:6" ht="25.5">
      <c r="A103" s="18" t="s">
        <v>102</v>
      </c>
      <c r="B103" s="18">
        <v>7</v>
      </c>
      <c r="C103" s="43" t="s">
        <v>104</v>
      </c>
      <c r="D103" s="23">
        <v>30000</v>
      </c>
      <c r="E103" s="23"/>
      <c r="F103" s="23">
        <v>30000</v>
      </c>
    </row>
    <row r="104" spans="1:6" ht="12.75">
      <c r="A104" s="18" t="s">
        <v>102</v>
      </c>
      <c r="B104" s="34">
        <v>8</v>
      </c>
      <c r="C104" s="43" t="s">
        <v>105</v>
      </c>
      <c r="D104" s="23">
        <v>97000</v>
      </c>
      <c r="E104" s="23"/>
      <c r="F104" s="23">
        <v>97000</v>
      </c>
    </row>
    <row r="105" spans="1:6" ht="25.5">
      <c r="A105" s="18" t="s">
        <v>102</v>
      </c>
      <c r="B105" s="18">
        <v>9</v>
      </c>
      <c r="C105" s="43" t="s">
        <v>106</v>
      </c>
      <c r="D105" s="23">
        <v>20000</v>
      </c>
      <c r="E105" s="23"/>
      <c r="F105" s="23">
        <v>20000</v>
      </c>
    </row>
    <row r="106" spans="1:6" ht="12.75">
      <c r="A106" s="18" t="s">
        <v>100</v>
      </c>
      <c r="B106" s="34">
        <v>10</v>
      </c>
      <c r="C106" s="43" t="s">
        <v>107</v>
      </c>
      <c r="D106" s="23">
        <v>36000</v>
      </c>
      <c r="E106" s="23"/>
      <c r="F106" s="23">
        <v>36000</v>
      </c>
    </row>
    <row r="107" spans="1:6" ht="25.5">
      <c r="A107" s="18" t="s">
        <v>100</v>
      </c>
      <c r="B107" s="18">
        <v>11</v>
      </c>
      <c r="C107" s="43" t="s">
        <v>108</v>
      </c>
      <c r="D107" s="23">
        <v>20000</v>
      </c>
      <c r="E107" s="23"/>
      <c r="F107" s="23">
        <v>20000</v>
      </c>
    </row>
    <row r="108" spans="1:6" ht="12.75">
      <c r="A108" s="18" t="s">
        <v>100</v>
      </c>
      <c r="B108" s="34">
        <v>12</v>
      </c>
      <c r="C108" s="43" t="s">
        <v>109</v>
      </c>
      <c r="D108" s="23">
        <v>36000</v>
      </c>
      <c r="E108" s="23"/>
      <c r="F108" s="23">
        <v>36000</v>
      </c>
    </row>
    <row r="109" spans="1:6" ht="12.75">
      <c r="A109" s="18" t="s">
        <v>100</v>
      </c>
      <c r="B109" s="18">
        <v>13</v>
      </c>
      <c r="C109" s="43" t="s">
        <v>110</v>
      </c>
      <c r="D109" s="23">
        <v>12000</v>
      </c>
      <c r="E109" s="23"/>
      <c r="F109" s="23">
        <v>12000</v>
      </c>
    </row>
    <row r="110" spans="1:6" ht="12.75">
      <c r="A110" s="18" t="s">
        <v>100</v>
      </c>
      <c r="B110" s="34">
        <v>14</v>
      </c>
      <c r="C110" s="43" t="s">
        <v>111</v>
      </c>
      <c r="D110" s="23">
        <v>6000</v>
      </c>
      <c r="E110" s="23"/>
      <c r="F110" s="23">
        <v>6000</v>
      </c>
    </row>
    <row r="111" spans="1:6" ht="25.5">
      <c r="A111" s="18" t="s">
        <v>102</v>
      </c>
      <c r="B111" s="18">
        <v>15</v>
      </c>
      <c r="C111" s="43" t="s">
        <v>112</v>
      </c>
      <c r="D111" s="23">
        <v>33800</v>
      </c>
      <c r="E111" s="23"/>
      <c r="F111" s="23">
        <v>33800</v>
      </c>
    </row>
    <row r="112" spans="1:6" ht="12.75">
      <c r="A112" s="18" t="s">
        <v>100</v>
      </c>
      <c r="B112" s="34">
        <v>16</v>
      </c>
      <c r="C112" s="43" t="s">
        <v>113</v>
      </c>
      <c r="D112" s="23">
        <v>30000</v>
      </c>
      <c r="E112" s="23"/>
      <c r="F112" s="23">
        <v>30000</v>
      </c>
    </row>
    <row r="113" spans="1:6" ht="12.75">
      <c r="A113" s="18" t="s">
        <v>100</v>
      </c>
      <c r="B113" s="18">
        <v>17</v>
      </c>
      <c r="C113" s="43" t="s">
        <v>114</v>
      </c>
      <c r="D113" s="23">
        <v>500000</v>
      </c>
      <c r="E113" s="23"/>
      <c r="F113" s="23">
        <v>500000</v>
      </c>
    </row>
    <row r="114" spans="1:6" ht="12.75">
      <c r="A114" s="13"/>
      <c r="B114" s="13"/>
      <c r="C114" s="1" t="s">
        <v>115</v>
      </c>
      <c r="D114" s="37">
        <f>SUM(D115:D117)</f>
        <v>359500</v>
      </c>
      <c r="E114" s="37">
        <f>SUM(E115:E117)</f>
        <v>0</v>
      </c>
      <c r="F114" s="37">
        <f>SUM(F115:F117)</f>
        <v>359500</v>
      </c>
    </row>
    <row r="115" spans="1:6" ht="25.5">
      <c r="A115" s="18" t="s">
        <v>29</v>
      </c>
      <c r="B115" s="18">
        <v>1</v>
      </c>
      <c r="C115" s="22" t="s">
        <v>116</v>
      </c>
      <c r="D115" s="23">
        <v>250000</v>
      </c>
      <c r="E115" s="23"/>
      <c r="F115" s="23">
        <v>250000</v>
      </c>
    </row>
    <row r="116" spans="1:6" ht="25.5">
      <c r="A116" s="18" t="s">
        <v>31</v>
      </c>
      <c r="B116" s="18">
        <v>2</v>
      </c>
      <c r="C116" s="22" t="s">
        <v>117</v>
      </c>
      <c r="D116" s="23">
        <v>69500</v>
      </c>
      <c r="E116" s="23"/>
      <c r="F116" s="23">
        <v>69500</v>
      </c>
    </row>
    <row r="117" spans="1:6" ht="12.75">
      <c r="A117" s="18" t="s">
        <v>118</v>
      </c>
      <c r="B117" s="18">
        <v>3</v>
      </c>
      <c r="C117" s="22" t="s">
        <v>119</v>
      </c>
      <c r="D117" s="23">
        <v>40000</v>
      </c>
      <c r="E117" s="23"/>
      <c r="F117" s="23">
        <v>40000</v>
      </c>
    </row>
    <row r="118" spans="1:6" ht="25.5">
      <c r="A118" s="13"/>
      <c r="B118" s="13"/>
      <c r="C118" s="1" t="s">
        <v>120</v>
      </c>
      <c r="D118" s="37">
        <f>SUM(D119:D120)+SUM(D122:D128)</f>
        <v>1060600</v>
      </c>
      <c r="E118" s="37">
        <f>SUM(E119:E120)+SUM(E122:E128)</f>
        <v>0</v>
      </c>
      <c r="F118" s="37">
        <f>SUM(F119:F120)+SUM(F122:F128)</f>
        <v>1060600</v>
      </c>
    </row>
    <row r="119" spans="1:6" ht="25.5">
      <c r="A119" s="18" t="s">
        <v>37</v>
      </c>
      <c r="B119" s="18">
        <v>1</v>
      </c>
      <c r="C119" s="22" t="s">
        <v>121</v>
      </c>
      <c r="D119" s="23">
        <v>200000</v>
      </c>
      <c r="E119" s="23"/>
      <c r="F119" s="23">
        <v>200000</v>
      </c>
    </row>
    <row r="120" spans="1:6" ht="12.75">
      <c r="A120" s="18" t="s">
        <v>40</v>
      </c>
      <c r="B120" s="18">
        <v>2</v>
      </c>
      <c r="C120" s="42" t="s">
        <v>122</v>
      </c>
      <c r="D120" s="23">
        <v>100000</v>
      </c>
      <c r="E120" s="23"/>
      <c r="F120" s="23">
        <v>100000</v>
      </c>
    </row>
    <row r="121" spans="1:6" ht="12.75">
      <c r="A121" s="18"/>
      <c r="B121" s="18">
        <v>3</v>
      </c>
      <c r="C121" s="20" t="s">
        <v>62</v>
      </c>
      <c r="D121" s="27">
        <f>SUM(D122:D128)</f>
        <v>760600</v>
      </c>
      <c r="E121" s="27">
        <f>SUM(E122:E128)</f>
        <v>0</v>
      </c>
      <c r="F121" s="27">
        <f>SUM(F122:F128)</f>
        <v>760600</v>
      </c>
    </row>
    <row r="122" spans="1:6" ht="12.75">
      <c r="A122" s="18" t="s">
        <v>37</v>
      </c>
      <c r="B122" s="18" t="s">
        <v>163</v>
      </c>
      <c r="C122" s="22" t="s">
        <v>126</v>
      </c>
      <c r="D122" s="23">
        <v>30000</v>
      </c>
      <c r="E122" s="23"/>
      <c r="F122" s="23">
        <v>30000</v>
      </c>
    </row>
    <row r="123" spans="1:6" ht="12.75">
      <c r="A123" s="18" t="s">
        <v>37</v>
      </c>
      <c r="B123" s="18" t="s">
        <v>164</v>
      </c>
      <c r="C123" s="22" t="s">
        <v>129</v>
      </c>
      <c r="D123" s="23">
        <v>35000</v>
      </c>
      <c r="E123" s="23"/>
      <c r="F123" s="23">
        <v>35000</v>
      </c>
    </row>
    <row r="124" spans="1:6" ht="12.75">
      <c r="A124" s="18" t="s">
        <v>37</v>
      </c>
      <c r="B124" s="18" t="s">
        <v>165</v>
      </c>
      <c r="C124" s="42" t="s">
        <v>130</v>
      </c>
      <c r="D124" s="23">
        <v>53000</v>
      </c>
      <c r="E124" s="23"/>
      <c r="F124" s="23">
        <v>53000</v>
      </c>
    </row>
    <row r="125" spans="1:6" ht="12.75">
      <c r="A125" s="18" t="s">
        <v>37</v>
      </c>
      <c r="B125" s="18" t="s">
        <v>166</v>
      </c>
      <c r="C125" s="42" t="s">
        <v>131</v>
      </c>
      <c r="D125" s="23">
        <v>490000</v>
      </c>
      <c r="E125" s="23"/>
      <c r="F125" s="23">
        <v>490000</v>
      </c>
    </row>
    <row r="126" spans="1:6" ht="12.75">
      <c r="A126" s="18" t="s">
        <v>37</v>
      </c>
      <c r="B126" s="18" t="s">
        <v>167</v>
      </c>
      <c r="C126" s="42" t="s">
        <v>132</v>
      </c>
      <c r="D126" s="23">
        <v>70000</v>
      </c>
      <c r="E126" s="23"/>
      <c r="F126" s="23">
        <v>70000</v>
      </c>
    </row>
    <row r="127" spans="1:6" ht="12.75">
      <c r="A127" s="18" t="s">
        <v>37</v>
      </c>
      <c r="B127" s="18" t="s">
        <v>168</v>
      </c>
      <c r="C127" s="42" t="s">
        <v>133</v>
      </c>
      <c r="D127" s="23">
        <v>12600</v>
      </c>
      <c r="E127" s="23"/>
      <c r="F127" s="23">
        <v>12600</v>
      </c>
    </row>
    <row r="128" spans="1:6" ht="12.75">
      <c r="A128" s="18" t="s">
        <v>37</v>
      </c>
      <c r="B128" s="18" t="s">
        <v>169</v>
      </c>
      <c r="C128" s="42" t="s">
        <v>134</v>
      </c>
      <c r="D128" s="23">
        <v>70000</v>
      </c>
      <c r="E128" s="23"/>
      <c r="F128" s="23">
        <v>70000</v>
      </c>
    </row>
    <row r="129" spans="1:6" ht="12.75">
      <c r="A129" s="13"/>
      <c r="B129" s="13"/>
      <c r="C129" s="1" t="s">
        <v>135</v>
      </c>
      <c r="D129" s="37">
        <f>D130</f>
        <v>96500</v>
      </c>
      <c r="E129" s="37">
        <f>E130</f>
        <v>0</v>
      </c>
      <c r="F129" s="37">
        <f>F130</f>
        <v>96500</v>
      </c>
    </row>
    <row r="130" spans="1:6" ht="12.75">
      <c r="A130" s="18" t="s">
        <v>136</v>
      </c>
      <c r="B130" s="18">
        <v>1</v>
      </c>
      <c r="C130" s="22" t="s">
        <v>137</v>
      </c>
      <c r="D130" s="23">
        <v>96500</v>
      </c>
      <c r="E130" s="23"/>
      <c r="F130" s="23">
        <v>96500</v>
      </c>
    </row>
    <row r="131" spans="1:6" ht="25.5">
      <c r="A131" s="13"/>
      <c r="B131" s="13"/>
      <c r="C131" s="1" t="s">
        <v>138</v>
      </c>
      <c r="D131" s="37">
        <f>D132+D134+D135+D136+D137</f>
        <v>50000</v>
      </c>
      <c r="E131" s="37">
        <f>E132+E134+E135+E136+E137</f>
        <v>0</v>
      </c>
      <c r="F131" s="37">
        <f>F132+F134+F135+F136+F137</f>
        <v>50000</v>
      </c>
    </row>
    <row r="132" spans="1:6" ht="25.5">
      <c r="A132" s="18" t="s">
        <v>136</v>
      </c>
      <c r="B132" s="18">
        <v>1</v>
      </c>
      <c r="C132" s="22" t="s">
        <v>176</v>
      </c>
      <c r="D132" s="23">
        <v>50000</v>
      </c>
      <c r="E132" s="23"/>
      <c r="F132" s="23">
        <v>50000</v>
      </c>
    </row>
    <row r="133" spans="1:6" ht="12.75">
      <c r="A133" s="44"/>
      <c r="B133" s="44"/>
      <c r="C133" s="45"/>
      <c r="D133" s="46"/>
      <c r="E133" s="46"/>
      <c r="F133" s="46"/>
    </row>
  </sheetData>
  <autoFilter ref="A3:F132"/>
  <mergeCells count="6">
    <mergeCell ref="E1:E2"/>
    <mergeCell ref="F1:F2"/>
    <mergeCell ref="A1:A2"/>
    <mergeCell ref="B1:B2"/>
    <mergeCell ref="C1:C2"/>
    <mergeCell ref="D1:D2"/>
  </mergeCells>
  <printOptions horizontalCentered="1"/>
  <pageMargins left="0.2362204724409449" right="0.1968503937007874" top="1.68" bottom="0.3937007874015748" header="0.4330708661417323" footer="0.1968503937007874"/>
  <pageSetup horizontalDpi="600" verticalDpi="600" orientation="portrait" paperSize="9" r:id="rId1"/>
  <headerFooter alignWithMargins="0">
    <oddHeader>&amp;L&amp;"Arial,Aldin"ROMÂNIA
JUDEŢUL MUREŞ
CONSILIUL JUDEŢEAN&amp;C&amp;"Arial,Aldin"
Programul de investiţii publice pe anul 2007&amp;R&amp;"Arial,Aldin"Anexa nr.</oddHeader>
    <oddFooter>&amp;C&amp;8&amp;P&amp;R&amp;8ultima modificare 17.01.2007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5">
    <tabColor indexed="12"/>
  </sheetPr>
  <dimension ref="A1:K492"/>
  <sheetViews>
    <sheetView workbookViewId="0" topLeftCell="A1">
      <pane ySplit="4" topLeftCell="BM5" activePane="bottomLeft" state="frozen"/>
      <selection pane="topLeft" activeCell="A1" sqref="A1"/>
      <selection pane="bottomLeft" activeCell="F20" sqref="F20"/>
    </sheetView>
  </sheetViews>
  <sheetFormatPr defaultColWidth="9.140625" defaultRowHeight="12.75"/>
  <cols>
    <col min="1" max="1" width="6.8515625" style="47" customWidth="1"/>
    <col min="2" max="2" width="4.57421875" style="47" customWidth="1"/>
    <col min="3" max="3" width="56.421875" style="48" customWidth="1"/>
    <col min="4" max="4" width="10.28125" style="49" customWidth="1"/>
    <col min="5" max="5" width="9.57421875" style="49" customWidth="1"/>
    <col min="6" max="6" width="11.421875" style="49" customWidth="1"/>
    <col min="7" max="7" width="10.140625" style="51" customWidth="1"/>
    <col min="8" max="8" width="10.57421875" style="51" customWidth="1"/>
    <col min="9" max="16384" width="9.140625" style="51" customWidth="1"/>
  </cols>
  <sheetData>
    <row r="1" spans="1:8" ht="12.75">
      <c r="A1" s="56" t="s">
        <v>0</v>
      </c>
      <c r="B1" s="56" t="s">
        <v>1</v>
      </c>
      <c r="C1" s="57" t="s">
        <v>2</v>
      </c>
      <c r="D1" s="56" t="s">
        <v>185</v>
      </c>
      <c r="E1" s="54" t="s">
        <v>186</v>
      </c>
      <c r="F1" s="54" t="s">
        <v>187</v>
      </c>
      <c r="G1" s="54" t="s">
        <v>170</v>
      </c>
      <c r="H1" s="54" t="s">
        <v>171</v>
      </c>
    </row>
    <row r="2" spans="1:8" ht="12.75">
      <c r="A2" s="56"/>
      <c r="B2" s="56"/>
      <c r="C2" s="57"/>
      <c r="D2" s="56"/>
      <c r="E2" s="55"/>
      <c r="F2" s="55"/>
      <c r="G2" s="55"/>
      <c r="H2" s="55"/>
    </row>
    <row r="3" spans="1:8" ht="12.75">
      <c r="A3" s="2">
        <v>0</v>
      </c>
      <c r="B3" s="2">
        <v>1</v>
      </c>
      <c r="C3" s="6">
        <v>2</v>
      </c>
      <c r="D3" s="2">
        <v>3</v>
      </c>
      <c r="E3" s="2">
        <v>4</v>
      </c>
      <c r="F3" s="2">
        <v>5</v>
      </c>
      <c r="G3" s="2">
        <v>4</v>
      </c>
      <c r="H3" s="2">
        <v>5</v>
      </c>
    </row>
    <row r="4" spans="1:9" ht="12.75">
      <c r="A4" s="8"/>
      <c r="B4" s="9"/>
      <c r="C4" s="10" t="s">
        <v>4</v>
      </c>
      <c r="D4" s="11">
        <f>D5+D58+D88+D91+D94+D97+D115+D119+D130+D132</f>
        <v>11318999</v>
      </c>
      <c r="E4" s="11">
        <f>E5+E58+E88+E91+E94+E97+E115+E119+E130+E132</f>
        <v>29000</v>
      </c>
      <c r="F4" s="11">
        <f>F5+F58+F88+F91+F94+F97+F115+F119+F130+F132</f>
        <v>11347999</v>
      </c>
      <c r="G4" s="11">
        <f>G5+G58+G88+G91+G94+G97+G115+G119+G130+G132</f>
        <v>94000</v>
      </c>
      <c r="H4" s="11">
        <f>H5+H58+H88+H91+H94+H97+H115+H119+H130+H132</f>
        <v>11253999</v>
      </c>
      <c r="I4" s="52">
        <f>H4+G4-F4</f>
        <v>0</v>
      </c>
    </row>
    <row r="5" spans="1:9" ht="12.75">
      <c r="A5" s="13"/>
      <c r="B5" s="14"/>
      <c r="C5" s="15" t="s">
        <v>5</v>
      </c>
      <c r="D5" s="16">
        <f>D6+D31+D39+D42+D44+D51+D55+D29</f>
        <v>5215634</v>
      </c>
      <c r="E5" s="16">
        <f>E6+E31+E39+E42+E44+E51+E55+E29</f>
        <v>29000</v>
      </c>
      <c r="F5" s="16">
        <f>F6+F31+F39+F42+F44+F51+F55+F29</f>
        <v>5244634</v>
      </c>
      <c r="G5" s="16">
        <f>G6+G31+G39+G42+G44+G51+G55+G29</f>
        <v>49000</v>
      </c>
      <c r="H5" s="16">
        <f>H6+H31+H39+H42+H44+H51+H55+H29</f>
        <v>5195634</v>
      </c>
      <c r="I5" s="52">
        <f aca="true" t="shared" si="0" ref="I5:I69">H5+G5-F5</f>
        <v>0</v>
      </c>
    </row>
    <row r="6" spans="1:9" ht="12.75">
      <c r="A6" s="18"/>
      <c r="B6" s="19"/>
      <c r="C6" s="20" t="s">
        <v>6</v>
      </c>
      <c r="D6" s="21">
        <f>SUM(D7:D11)+D12+D18+D24+D27</f>
        <v>1489888</v>
      </c>
      <c r="E6" s="21">
        <f>SUM(E7:E11)+E12+E18+E24+E27</f>
        <v>0</v>
      </c>
      <c r="F6" s="21">
        <f>SUM(F7:F11)+F12+F18+F24+F27</f>
        <v>1489888</v>
      </c>
      <c r="G6" s="21">
        <f>SUM(G7:G11)+G12+G18+G24+G27</f>
        <v>0</v>
      </c>
      <c r="H6" s="21">
        <f>SUM(H7:H11)+H12+H18+H24+H27</f>
        <v>1489888</v>
      </c>
      <c r="I6" s="52">
        <f t="shared" si="0"/>
        <v>0</v>
      </c>
    </row>
    <row r="7" spans="1:9" ht="25.5">
      <c r="A7" s="18" t="s">
        <v>7</v>
      </c>
      <c r="B7" s="18">
        <v>1</v>
      </c>
      <c r="C7" s="22" t="s">
        <v>8</v>
      </c>
      <c r="D7" s="23">
        <v>65000</v>
      </c>
      <c r="E7" s="23"/>
      <c r="F7" s="23">
        <f>D7+E7</f>
        <v>65000</v>
      </c>
      <c r="G7" s="23"/>
      <c r="H7" s="23">
        <v>65000</v>
      </c>
      <c r="I7" s="52">
        <f t="shared" si="0"/>
        <v>0</v>
      </c>
    </row>
    <row r="8" spans="1:9" ht="12.75">
      <c r="A8" s="18" t="s">
        <v>7</v>
      </c>
      <c r="B8" s="18">
        <v>2</v>
      </c>
      <c r="C8" s="22" t="s">
        <v>9</v>
      </c>
      <c r="D8" s="23">
        <v>5000</v>
      </c>
      <c r="E8" s="23"/>
      <c r="F8" s="23">
        <f aca="true" t="shared" si="1" ref="F8:F54">D8+E8</f>
        <v>5000</v>
      </c>
      <c r="G8" s="23"/>
      <c r="H8" s="23">
        <v>5000</v>
      </c>
      <c r="I8" s="52">
        <f t="shared" si="0"/>
        <v>0</v>
      </c>
    </row>
    <row r="9" spans="1:9" ht="12.75">
      <c r="A9" s="18" t="s">
        <v>7</v>
      </c>
      <c r="B9" s="18">
        <v>3</v>
      </c>
      <c r="C9" s="22" t="s">
        <v>10</v>
      </c>
      <c r="D9" s="23">
        <v>100000</v>
      </c>
      <c r="E9" s="23"/>
      <c r="F9" s="23">
        <f t="shared" si="1"/>
        <v>100000</v>
      </c>
      <c r="G9" s="23"/>
      <c r="H9" s="23">
        <v>100000</v>
      </c>
      <c r="I9" s="52">
        <f t="shared" si="0"/>
        <v>0</v>
      </c>
    </row>
    <row r="10" spans="1:9" ht="25.5">
      <c r="A10" s="18" t="s">
        <v>7</v>
      </c>
      <c r="B10" s="18">
        <v>4</v>
      </c>
      <c r="C10" s="22" t="s">
        <v>11</v>
      </c>
      <c r="D10" s="23">
        <v>80000</v>
      </c>
      <c r="E10" s="23">
        <v>-10500</v>
      </c>
      <c r="F10" s="23">
        <f t="shared" si="1"/>
        <v>69500</v>
      </c>
      <c r="G10" s="23"/>
      <c r="H10" s="23">
        <f>80000-10500</f>
        <v>69500</v>
      </c>
      <c r="I10" s="52">
        <f t="shared" si="0"/>
        <v>0</v>
      </c>
    </row>
    <row r="11" spans="1:9" ht="25.5">
      <c r="A11" s="18" t="s">
        <v>7</v>
      </c>
      <c r="B11" s="18">
        <v>5</v>
      </c>
      <c r="C11" s="22" t="s">
        <v>12</v>
      </c>
      <c r="D11" s="23">
        <v>50000</v>
      </c>
      <c r="E11" s="23"/>
      <c r="F11" s="23">
        <f t="shared" si="1"/>
        <v>50000</v>
      </c>
      <c r="G11" s="23"/>
      <c r="H11" s="23">
        <v>50000</v>
      </c>
      <c r="I11" s="52">
        <f t="shared" si="0"/>
        <v>0</v>
      </c>
    </row>
    <row r="12" spans="1:9" ht="12.75">
      <c r="A12" s="18"/>
      <c r="B12" s="18">
        <v>6</v>
      </c>
      <c r="C12" s="25" t="s">
        <v>13</v>
      </c>
      <c r="D12" s="26">
        <f>SUM(D13:D17)</f>
        <v>776500</v>
      </c>
      <c r="E12" s="26">
        <f>SUM(E13:E17)</f>
        <v>0</v>
      </c>
      <c r="F12" s="26">
        <f>SUM(F13:F17)</f>
        <v>776500</v>
      </c>
      <c r="G12" s="26">
        <f>SUM(G13:G17)</f>
        <v>0</v>
      </c>
      <c r="H12" s="26">
        <f>SUM(H13:H17)</f>
        <v>776500</v>
      </c>
      <c r="I12" s="52">
        <f t="shared" si="0"/>
        <v>0</v>
      </c>
    </row>
    <row r="13" spans="1:9" ht="12.75">
      <c r="A13" s="18" t="s">
        <v>7</v>
      </c>
      <c r="B13" s="18" t="s">
        <v>123</v>
      </c>
      <c r="C13" s="22" t="s">
        <v>14</v>
      </c>
      <c r="D13" s="23">
        <v>72000</v>
      </c>
      <c r="E13" s="23"/>
      <c r="F13" s="23">
        <f t="shared" si="1"/>
        <v>72000</v>
      </c>
      <c r="G13" s="23"/>
      <c r="H13" s="23">
        <v>72000</v>
      </c>
      <c r="I13" s="52">
        <f t="shared" si="0"/>
        <v>0</v>
      </c>
    </row>
    <row r="14" spans="1:9" ht="12.75">
      <c r="A14" s="18" t="s">
        <v>7</v>
      </c>
      <c r="B14" s="18" t="s">
        <v>124</v>
      </c>
      <c r="C14" s="22" t="s">
        <v>15</v>
      </c>
      <c r="D14" s="23">
        <v>165600</v>
      </c>
      <c r="E14" s="23"/>
      <c r="F14" s="23">
        <f t="shared" si="1"/>
        <v>165600</v>
      </c>
      <c r="G14" s="23"/>
      <c r="H14" s="23">
        <v>165600</v>
      </c>
      <c r="I14" s="52">
        <f t="shared" si="0"/>
        <v>0</v>
      </c>
    </row>
    <row r="15" spans="1:9" ht="25.5">
      <c r="A15" s="18" t="s">
        <v>7</v>
      </c>
      <c r="B15" s="18" t="s">
        <v>125</v>
      </c>
      <c r="C15" s="22" t="s">
        <v>16</v>
      </c>
      <c r="D15" s="23">
        <v>500000</v>
      </c>
      <c r="E15" s="23"/>
      <c r="F15" s="23">
        <f t="shared" si="1"/>
        <v>500000</v>
      </c>
      <c r="G15" s="23"/>
      <c r="H15" s="23">
        <v>500000</v>
      </c>
      <c r="I15" s="52">
        <f t="shared" si="0"/>
        <v>0</v>
      </c>
    </row>
    <row r="16" spans="1:9" ht="25.5">
      <c r="A16" s="18" t="s">
        <v>7</v>
      </c>
      <c r="B16" s="18" t="s">
        <v>127</v>
      </c>
      <c r="C16" s="22" t="s">
        <v>17</v>
      </c>
      <c r="D16" s="23">
        <v>25000</v>
      </c>
      <c r="E16" s="23"/>
      <c r="F16" s="23">
        <f t="shared" si="1"/>
        <v>25000</v>
      </c>
      <c r="G16" s="23"/>
      <c r="H16" s="23">
        <v>25000</v>
      </c>
      <c r="I16" s="52">
        <f t="shared" si="0"/>
        <v>0</v>
      </c>
    </row>
    <row r="17" spans="1:9" ht="12.75">
      <c r="A17" s="18" t="s">
        <v>7</v>
      </c>
      <c r="B17" s="18" t="s">
        <v>128</v>
      </c>
      <c r="C17" s="22" t="s">
        <v>145</v>
      </c>
      <c r="D17" s="23">
        <v>13900</v>
      </c>
      <c r="E17" s="23"/>
      <c r="F17" s="23">
        <f t="shared" si="1"/>
        <v>13900</v>
      </c>
      <c r="G17" s="23"/>
      <c r="H17" s="23">
        <v>13900</v>
      </c>
      <c r="I17" s="52">
        <f t="shared" si="0"/>
        <v>0</v>
      </c>
    </row>
    <row r="18" spans="1:9" ht="12.75">
      <c r="A18" s="18"/>
      <c r="B18" s="18">
        <v>7</v>
      </c>
      <c r="C18" s="25" t="s">
        <v>19</v>
      </c>
      <c r="D18" s="26">
        <f>SUM(D19:D23)</f>
        <v>283388</v>
      </c>
      <c r="E18" s="26">
        <f>SUM(E19:E23)</f>
        <v>0</v>
      </c>
      <c r="F18" s="26">
        <f>SUM(F19:F23)</f>
        <v>283388</v>
      </c>
      <c r="G18" s="26">
        <f>SUM(G19:G23)</f>
        <v>0</v>
      </c>
      <c r="H18" s="26">
        <f>SUM(H19:H23)</f>
        <v>283388</v>
      </c>
      <c r="I18" s="52">
        <f t="shared" si="0"/>
        <v>0</v>
      </c>
    </row>
    <row r="19" spans="1:9" ht="12.75">
      <c r="A19" s="18" t="s">
        <v>7</v>
      </c>
      <c r="B19" s="18" t="s">
        <v>161</v>
      </c>
      <c r="C19" s="22" t="s">
        <v>20</v>
      </c>
      <c r="D19" s="23">
        <v>26600</v>
      </c>
      <c r="E19" s="23"/>
      <c r="F19" s="23">
        <f t="shared" si="1"/>
        <v>26600</v>
      </c>
      <c r="G19" s="23"/>
      <c r="H19" s="23">
        <v>26600</v>
      </c>
      <c r="I19" s="52">
        <f t="shared" si="0"/>
        <v>0</v>
      </c>
    </row>
    <row r="20" spans="1:9" ht="12.75">
      <c r="A20" s="18" t="s">
        <v>7</v>
      </c>
      <c r="B20" s="18" t="s">
        <v>189</v>
      </c>
      <c r="C20" s="22" t="s">
        <v>177</v>
      </c>
      <c r="D20" s="23">
        <v>188942</v>
      </c>
      <c r="E20" s="23"/>
      <c r="F20" s="23">
        <f t="shared" si="1"/>
        <v>188942</v>
      </c>
      <c r="G20" s="23"/>
      <c r="H20" s="23">
        <v>188942</v>
      </c>
      <c r="I20" s="52">
        <f t="shared" si="0"/>
        <v>0</v>
      </c>
    </row>
    <row r="21" spans="1:9" ht="12.75">
      <c r="A21" s="18" t="s">
        <v>7</v>
      </c>
      <c r="B21" s="18" t="s">
        <v>192</v>
      </c>
      <c r="C21" s="22" t="s">
        <v>22</v>
      </c>
      <c r="D21" s="23">
        <v>39092</v>
      </c>
      <c r="E21" s="23"/>
      <c r="F21" s="23">
        <f t="shared" si="1"/>
        <v>39092</v>
      </c>
      <c r="G21" s="23"/>
      <c r="H21" s="23">
        <v>39092</v>
      </c>
      <c r="I21" s="52">
        <f t="shared" si="0"/>
        <v>0</v>
      </c>
    </row>
    <row r="22" spans="1:9" ht="12.75">
      <c r="A22" s="18" t="s">
        <v>7</v>
      </c>
      <c r="B22" s="18" t="s">
        <v>193</v>
      </c>
      <c r="C22" s="22" t="s">
        <v>23</v>
      </c>
      <c r="D22" s="23">
        <v>20849</v>
      </c>
      <c r="E22" s="23"/>
      <c r="F22" s="23">
        <f t="shared" si="1"/>
        <v>20849</v>
      </c>
      <c r="G22" s="23"/>
      <c r="H22" s="23">
        <v>20849</v>
      </c>
      <c r="I22" s="52">
        <f t="shared" si="0"/>
        <v>0</v>
      </c>
    </row>
    <row r="23" spans="1:9" ht="12.75">
      <c r="A23" s="18" t="s">
        <v>7</v>
      </c>
      <c r="B23" s="18" t="s">
        <v>194</v>
      </c>
      <c r="C23" s="22" t="s">
        <v>24</v>
      </c>
      <c r="D23" s="23">
        <v>7905</v>
      </c>
      <c r="E23" s="23"/>
      <c r="F23" s="23">
        <f t="shared" si="1"/>
        <v>7905</v>
      </c>
      <c r="G23" s="23"/>
      <c r="H23" s="23">
        <v>7905</v>
      </c>
      <c r="I23" s="52">
        <f t="shared" si="0"/>
        <v>0</v>
      </c>
    </row>
    <row r="24" spans="1:11" ht="25.5">
      <c r="A24" s="18"/>
      <c r="B24" s="18">
        <v>8</v>
      </c>
      <c r="C24" s="25" t="s">
        <v>25</v>
      </c>
      <c r="D24" s="26">
        <f>D25+D26</f>
        <v>10000</v>
      </c>
      <c r="E24" s="26">
        <f>E25+E26</f>
        <v>10500</v>
      </c>
      <c r="F24" s="26">
        <f>F25+F26</f>
        <v>20500</v>
      </c>
      <c r="G24" s="26">
        <f>G25+G26</f>
        <v>0</v>
      </c>
      <c r="H24" s="26">
        <f>H25+H26</f>
        <v>20500</v>
      </c>
      <c r="I24" s="52">
        <f t="shared" si="0"/>
        <v>0</v>
      </c>
      <c r="K24" s="53"/>
    </row>
    <row r="25" spans="1:9" ht="25.5">
      <c r="A25" s="18" t="s">
        <v>7</v>
      </c>
      <c r="B25" s="18" t="s">
        <v>162</v>
      </c>
      <c r="C25" s="22" t="s">
        <v>26</v>
      </c>
      <c r="D25" s="23">
        <v>10000</v>
      </c>
      <c r="E25" s="23"/>
      <c r="F25" s="23">
        <f t="shared" si="1"/>
        <v>10000</v>
      </c>
      <c r="G25" s="23"/>
      <c r="H25" s="23">
        <v>10000</v>
      </c>
      <c r="I25" s="52">
        <f t="shared" si="0"/>
        <v>0</v>
      </c>
    </row>
    <row r="26" spans="1:9" ht="12.75">
      <c r="A26" s="18" t="s">
        <v>7</v>
      </c>
      <c r="B26" s="18" t="s">
        <v>195</v>
      </c>
      <c r="C26" s="22" t="s">
        <v>190</v>
      </c>
      <c r="D26" s="23"/>
      <c r="E26" s="23">
        <v>10500</v>
      </c>
      <c r="F26" s="23">
        <f t="shared" si="1"/>
        <v>10500</v>
      </c>
      <c r="G26" s="23"/>
      <c r="H26" s="23">
        <v>10500</v>
      </c>
      <c r="I26" s="52">
        <f t="shared" si="0"/>
        <v>0</v>
      </c>
    </row>
    <row r="27" spans="1:9" ht="12.75">
      <c r="A27" s="18"/>
      <c r="B27" s="18">
        <v>9</v>
      </c>
      <c r="C27" s="25" t="s">
        <v>27</v>
      </c>
      <c r="D27" s="26">
        <f>D28</f>
        <v>120000</v>
      </c>
      <c r="E27" s="26">
        <f>E28</f>
        <v>0</v>
      </c>
      <c r="F27" s="26">
        <f>F28</f>
        <v>120000</v>
      </c>
      <c r="G27" s="26">
        <f>G28</f>
        <v>0</v>
      </c>
      <c r="H27" s="26">
        <f>H28</f>
        <v>120000</v>
      </c>
      <c r="I27" s="52">
        <f t="shared" si="0"/>
        <v>0</v>
      </c>
    </row>
    <row r="28" spans="1:9" ht="12.75">
      <c r="A28" s="18" t="s">
        <v>7</v>
      </c>
      <c r="B28" s="18" t="s">
        <v>196</v>
      </c>
      <c r="C28" s="22" t="s">
        <v>18</v>
      </c>
      <c r="D28" s="23">
        <v>120000</v>
      </c>
      <c r="E28" s="23"/>
      <c r="F28" s="23">
        <f t="shared" si="1"/>
        <v>120000</v>
      </c>
      <c r="G28" s="23"/>
      <c r="H28" s="23">
        <v>120000</v>
      </c>
      <c r="I28" s="52">
        <f t="shared" si="0"/>
        <v>0</v>
      </c>
    </row>
    <row r="29" spans="1:9" ht="12.75">
      <c r="A29" s="18"/>
      <c r="B29" s="18"/>
      <c r="C29" s="20" t="s">
        <v>144</v>
      </c>
      <c r="D29" s="27">
        <f>D30</f>
        <v>30000</v>
      </c>
      <c r="E29" s="27">
        <f>E30</f>
        <v>0</v>
      </c>
      <c r="F29" s="27">
        <f>F30</f>
        <v>30000</v>
      </c>
      <c r="G29" s="27">
        <f>G30</f>
        <v>0</v>
      </c>
      <c r="H29" s="27">
        <f>H30</f>
        <v>30000</v>
      </c>
      <c r="I29" s="52">
        <f t="shared" si="0"/>
        <v>0</v>
      </c>
    </row>
    <row r="30" spans="1:9" ht="25.5">
      <c r="A30" s="18" t="s">
        <v>100</v>
      </c>
      <c r="B30" s="18">
        <v>1</v>
      </c>
      <c r="C30" s="28" t="s">
        <v>101</v>
      </c>
      <c r="D30" s="23">
        <v>30000</v>
      </c>
      <c r="E30" s="23"/>
      <c r="F30" s="23">
        <f t="shared" si="1"/>
        <v>30000</v>
      </c>
      <c r="G30" s="23"/>
      <c r="H30" s="23">
        <v>30000</v>
      </c>
      <c r="I30" s="52">
        <f t="shared" si="0"/>
        <v>0</v>
      </c>
    </row>
    <row r="31" spans="1:9" ht="12.75">
      <c r="A31" s="18"/>
      <c r="B31" s="18"/>
      <c r="C31" s="20" t="s">
        <v>28</v>
      </c>
      <c r="D31" s="27">
        <f>SUM(D32:D38)</f>
        <v>1005000</v>
      </c>
      <c r="E31" s="27">
        <f>SUM(E32:E38)</f>
        <v>0</v>
      </c>
      <c r="F31" s="27">
        <f>SUM(F32:F38)</f>
        <v>1005000</v>
      </c>
      <c r="G31" s="27">
        <f>SUM(G32:G38)</f>
        <v>20000</v>
      </c>
      <c r="H31" s="27">
        <f>SUM(H32:H38)</f>
        <v>985000</v>
      </c>
      <c r="I31" s="52">
        <f t="shared" si="0"/>
        <v>0</v>
      </c>
    </row>
    <row r="32" spans="1:9" ht="38.25">
      <c r="A32" s="18" t="s">
        <v>29</v>
      </c>
      <c r="B32" s="18">
        <v>1</v>
      </c>
      <c r="C32" s="22" t="s">
        <v>184</v>
      </c>
      <c r="D32" s="23">
        <v>900000</v>
      </c>
      <c r="E32" s="23"/>
      <c r="F32" s="23">
        <f t="shared" si="1"/>
        <v>900000</v>
      </c>
      <c r="G32" s="23"/>
      <c r="H32" s="23">
        <v>900000</v>
      </c>
      <c r="I32" s="52">
        <f t="shared" si="0"/>
        <v>0</v>
      </c>
    </row>
    <row r="33" spans="1:9" ht="12.75">
      <c r="A33" s="18" t="s">
        <v>31</v>
      </c>
      <c r="B33" s="18">
        <v>2</v>
      </c>
      <c r="C33" s="29" t="s">
        <v>32</v>
      </c>
      <c r="D33" s="23">
        <v>20000</v>
      </c>
      <c r="E33" s="23"/>
      <c r="F33" s="23">
        <f t="shared" si="1"/>
        <v>20000</v>
      </c>
      <c r="G33" s="23">
        <v>20000</v>
      </c>
      <c r="H33" s="23"/>
      <c r="I33" s="52">
        <f t="shared" si="0"/>
        <v>0</v>
      </c>
    </row>
    <row r="34" spans="1:9" ht="38.25">
      <c r="A34" s="18" t="s">
        <v>31</v>
      </c>
      <c r="B34" s="18">
        <v>3</v>
      </c>
      <c r="C34" s="22" t="s">
        <v>147</v>
      </c>
      <c r="D34" s="23">
        <v>17000</v>
      </c>
      <c r="E34" s="23"/>
      <c r="F34" s="23">
        <f t="shared" si="1"/>
        <v>17000</v>
      </c>
      <c r="G34" s="23"/>
      <c r="H34" s="23">
        <v>17000</v>
      </c>
      <c r="I34" s="52">
        <f t="shared" si="0"/>
        <v>0</v>
      </c>
    </row>
    <row r="35" spans="1:9" ht="38.25">
      <c r="A35" s="18" t="s">
        <v>31</v>
      </c>
      <c r="B35" s="18">
        <v>4</v>
      </c>
      <c r="C35" s="22" t="s">
        <v>148</v>
      </c>
      <c r="D35" s="23">
        <v>17000</v>
      </c>
      <c r="E35" s="23"/>
      <c r="F35" s="23">
        <f t="shared" si="1"/>
        <v>17000</v>
      </c>
      <c r="G35" s="23"/>
      <c r="H35" s="23">
        <v>17000</v>
      </c>
      <c r="I35" s="52">
        <f t="shared" si="0"/>
        <v>0</v>
      </c>
    </row>
    <row r="36" spans="1:9" ht="38.25">
      <c r="A36" s="18" t="s">
        <v>31</v>
      </c>
      <c r="B36" s="18">
        <v>5</v>
      </c>
      <c r="C36" s="22" t="s">
        <v>149</v>
      </c>
      <c r="D36" s="23">
        <v>17000</v>
      </c>
      <c r="E36" s="23"/>
      <c r="F36" s="23">
        <f t="shared" si="1"/>
        <v>17000</v>
      </c>
      <c r="G36" s="23"/>
      <c r="H36" s="23">
        <v>17000</v>
      </c>
      <c r="I36" s="52">
        <f t="shared" si="0"/>
        <v>0</v>
      </c>
    </row>
    <row r="37" spans="1:9" ht="38.25">
      <c r="A37" s="18" t="s">
        <v>31</v>
      </c>
      <c r="B37" s="18">
        <v>6</v>
      </c>
      <c r="C37" s="22" t="s">
        <v>150</v>
      </c>
      <c r="D37" s="23">
        <v>17000</v>
      </c>
      <c r="E37" s="23"/>
      <c r="F37" s="23">
        <f t="shared" si="1"/>
        <v>17000</v>
      </c>
      <c r="G37" s="23"/>
      <c r="H37" s="23">
        <v>17000</v>
      </c>
      <c r="I37" s="52">
        <f t="shared" si="0"/>
        <v>0</v>
      </c>
    </row>
    <row r="38" spans="1:9" ht="38.25">
      <c r="A38" s="18" t="s">
        <v>31</v>
      </c>
      <c r="B38" s="18">
        <v>7</v>
      </c>
      <c r="C38" s="22" t="s">
        <v>151</v>
      </c>
      <c r="D38" s="23">
        <v>17000</v>
      </c>
      <c r="E38" s="23"/>
      <c r="F38" s="23">
        <f t="shared" si="1"/>
        <v>17000</v>
      </c>
      <c r="G38" s="23"/>
      <c r="H38" s="23">
        <v>17000</v>
      </c>
      <c r="I38" s="52">
        <f t="shared" si="0"/>
        <v>0</v>
      </c>
    </row>
    <row r="39" spans="1:9" ht="12.75">
      <c r="A39" s="18"/>
      <c r="B39" s="18"/>
      <c r="C39" s="20" t="s">
        <v>140</v>
      </c>
      <c r="D39" s="27">
        <f>SUM(D40:D41)</f>
        <v>475000</v>
      </c>
      <c r="E39" s="27">
        <f>SUM(E40:E41)</f>
        <v>0</v>
      </c>
      <c r="F39" s="27">
        <f>SUM(F40:F41)</f>
        <v>475000</v>
      </c>
      <c r="G39" s="27">
        <f>SUM(G40:G41)</f>
        <v>0</v>
      </c>
      <c r="H39" s="27">
        <f>SUM(H40:H41)</f>
        <v>475000</v>
      </c>
      <c r="I39" s="52">
        <f t="shared" si="0"/>
        <v>0</v>
      </c>
    </row>
    <row r="40" spans="1:9" ht="12.75">
      <c r="A40" s="18" t="s">
        <v>43</v>
      </c>
      <c r="B40" s="18">
        <v>1</v>
      </c>
      <c r="C40" s="22" t="s">
        <v>44</v>
      </c>
      <c r="D40" s="23">
        <v>175000</v>
      </c>
      <c r="E40" s="23"/>
      <c r="F40" s="23">
        <f t="shared" si="1"/>
        <v>175000</v>
      </c>
      <c r="G40" s="23"/>
      <c r="H40" s="23">
        <v>175000</v>
      </c>
      <c r="I40" s="52">
        <f t="shared" si="0"/>
        <v>0</v>
      </c>
    </row>
    <row r="41" spans="1:9" ht="25.5">
      <c r="A41" s="18" t="s">
        <v>43</v>
      </c>
      <c r="B41" s="18">
        <v>2</v>
      </c>
      <c r="C41" s="22" t="s">
        <v>146</v>
      </c>
      <c r="D41" s="23">
        <v>300000</v>
      </c>
      <c r="E41" s="23"/>
      <c r="F41" s="23">
        <f t="shared" si="1"/>
        <v>300000</v>
      </c>
      <c r="G41" s="23"/>
      <c r="H41" s="23">
        <v>300000</v>
      </c>
      <c r="I41" s="52">
        <f t="shared" si="0"/>
        <v>0</v>
      </c>
    </row>
    <row r="42" spans="1:9" ht="12.75">
      <c r="A42" s="18"/>
      <c r="B42" s="19"/>
      <c r="C42" s="20" t="s">
        <v>33</v>
      </c>
      <c r="D42" s="27">
        <f>D43</f>
        <v>41080</v>
      </c>
      <c r="E42" s="27">
        <f>E43</f>
        <v>0</v>
      </c>
      <c r="F42" s="27">
        <f>F43</f>
        <v>41080</v>
      </c>
      <c r="G42" s="27">
        <f>G43</f>
        <v>0</v>
      </c>
      <c r="H42" s="27">
        <f>H43</f>
        <v>41080</v>
      </c>
      <c r="I42" s="52">
        <f t="shared" si="0"/>
        <v>0</v>
      </c>
    </row>
    <row r="43" spans="1:9" ht="12.75">
      <c r="A43" s="18" t="s">
        <v>34</v>
      </c>
      <c r="B43" s="18">
        <v>1</v>
      </c>
      <c r="C43" s="22" t="s">
        <v>35</v>
      </c>
      <c r="D43" s="23">
        <v>41080</v>
      </c>
      <c r="E43" s="23"/>
      <c r="F43" s="23">
        <f t="shared" si="1"/>
        <v>41080</v>
      </c>
      <c r="G43" s="23"/>
      <c r="H43" s="23">
        <v>41080</v>
      </c>
      <c r="I43" s="52">
        <f t="shared" si="0"/>
        <v>0</v>
      </c>
    </row>
    <row r="44" spans="1:9" ht="12.75">
      <c r="A44" s="18"/>
      <c r="B44" s="19"/>
      <c r="C44" s="25" t="s">
        <v>36</v>
      </c>
      <c r="D44" s="27">
        <f>SUM(D45:D50)</f>
        <v>2069666</v>
      </c>
      <c r="E44" s="27">
        <f>SUM(E45:E50)</f>
        <v>0</v>
      </c>
      <c r="F44" s="27">
        <f>SUM(F45:F50)</f>
        <v>2069666</v>
      </c>
      <c r="G44" s="27">
        <f>SUM(G45:G50)</f>
        <v>0</v>
      </c>
      <c r="H44" s="27">
        <f>SUM(H45:H50)</f>
        <v>2069666</v>
      </c>
      <c r="I44" s="52">
        <f t="shared" si="0"/>
        <v>0</v>
      </c>
    </row>
    <row r="45" spans="1:9" ht="12.75">
      <c r="A45" s="18" t="s">
        <v>37</v>
      </c>
      <c r="B45" s="18">
        <v>1</v>
      </c>
      <c r="C45" s="22" t="s">
        <v>38</v>
      </c>
      <c r="D45" s="23">
        <v>29666</v>
      </c>
      <c r="E45" s="23"/>
      <c r="F45" s="23">
        <f t="shared" si="1"/>
        <v>29666</v>
      </c>
      <c r="G45" s="23"/>
      <c r="H45" s="23">
        <v>29666</v>
      </c>
      <c r="I45" s="52">
        <f t="shared" si="0"/>
        <v>0</v>
      </c>
    </row>
    <row r="46" spans="1:9" ht="25.5">
      <c r="A46" s="18" t="s">
        <v>37</v>
      </c>
      <c r="B46" s="18">
        <v>2</v>
      </c>
      <c r="C46" s="22" t="s">
        <v>39</v>
      </c>
      <c r="D46" s="23">
        <v>1440000</v>
      </c>
      <c r="E46" s="23"/>
      <c r="F46" s="23">
        <f t="shared" si="1"/>
        <v>1440000</v>
      </c>
      <c r="G46" s="23"/>
      <c r="H46" s="23">
        <v>1440000</v>
      </c>
      <c r="I46" s="52">
        <f t="shared" si="0"/>
        <v>0</v>
      </c>
    </row>
    <row r="47" spans="1:9" ht="51">
      <c r="A47" s="18" t="s">
        <v>40</v>
      </c>
      <c r="B47" s="18">
        <v>3</v>
      </c>
      <c r="C47" s="22" t="s">
        <v>41</v>
      </c>
      <c r="D47" s="23">
        <v>100000</v>
      </c>
      <c r="E47" s="23"/>
      <c r="F47" s="23">
        <f t="shared" si="1"/>
        <v>100000</v>
      </c>
      <c r="G47" s="23"/>
      <c r="H47" s="23">
        <v>100000</v>
      </c>
      <c r="I47" s="52">
        <f t="shared" si="0"/>
        <v>0</v>
      </c>
    </row>
    <row r="48" spans="1:9" ht="25.5">
      <c r="A48" s="18" t="s">
        <v>40</v>
      </c>
      <c r="B48" s="18">
        <v>4</v>
      </c>
      <c r="C48" s="22" t="s">
        <v>42</v>
      </c>
      <c r="D48" s="23">
        <v>100000</v>
      </c>
      <c r="E48" s="23"/>
      <c r="F48" s="23">
        <f t="shared" si="1"/>
        <v>100000</v>
      </c>
      <c r="G48" s="23"/>
      <c r="H48" s="23">
        <v>100000</v>
      </c>
      <c r="I48" s="52">
        <f t="shared" si="0"/>
        <v>0</v>
      </c>
    </row>
    <row r="49" spans="1:9" ht="25.5">
      <c r="A49" s="18" t="s">
        <v>37</v>
      </c>
      <c r="B49" s="18">
        <v>5</v>
      </c>
      <c r="C49" s="22" t="s">
        <v>153</v>
      </c>
      <c r="D49" s="23">
        <v>250000</v>
      </c>
      <c r="E49" s="23"/>
      <c r="F49" s="23">
        <f t="shared" si="1"/>
        <v>250000</v>
      </c>
      <c r="G49" s="23"/>
      <c r="H49" s="23">
        <v>250000</v>
      </c>
      <c r="I49" s="52">
        <f t="shared" si="0"/>
        <v>0</v>
      </c>
    </row>
    <row r="50" spans="1:9" ht="25.5">
      <c r="A50" s="18" t="s">
        <v>37</v>
      </c>
      <c r="B50" s="18">
        <v>6</v>
      </c>
      <c r="C50" s="22" t="s">
        <v>152</v>
      </c>
      <c r="D50" s="23">
        <v>150000</v>
      </c>
      <c r="E50" s="23"/>
      <c r="F50" s="23">
        <f t="shared" si="1"/>
        <v>150000</v>
      </c>
      <c r="G50" s="23"/>
      <c r="H50" s="23">
        <v>150000</v>
      </c>
      <c r="I50" s="52">
        <f t="shared" si="0"/>
        <v>0</v>
      </c>
    </row>
    <row r="51" spans="1:9" ht="12.75">
      <c r="A51" s="30"/>
      <c r="B51" s="30"/>
      <c r="C51" s="25" t="s">
        <v>142</v>
      </c>
      <c r="D51" s="31">
        <f>SUM(D52:D54)</f>
        <v>100000</v>
      </c>
      <c r="E51" s="31">
        <f>SUM(E52:E54)</f>
        <v>29000</v>
      </c>
      <c r="F51" s="31">
        <f>SUM(F52:F54)</f>
        <v>129000</v>
      </c>
      <c r="G51" s="31">
        <f>SUM(G52:G54)</f>
        <v>29000</v>
      </c>
      <c r="H51" s="31">
        <f>SUM(H52:H54)</f>
        <v>100000</v>
      </c>
      <c r="I51" s="52">
        <f t="shared" si="0"/>
        <v>0</v>
      </c>
    </row>
    <row r="52" spans="1:9" ht="25.5">
      <c r="A52" s="18" t="s">
        <v>46</v>
      </c>
      <c r="B52" s="18">
        <v>1</v>
      </c>
      <c r="C52" s="22" t="s">
        <v>45</v>
      </c>
      <c r="D52" s="23">
        <v>30000</v>
      </c>
      <c r="E52" s="23"/>
      <c r="F52" s="23">
        <f t="shared" si="1"/>
        <v>30000</v>
      </c>
      <c r="G52" s="23"/>
      <c r="H52" s="23">
        <v>30000</v>
      </c>
      <c r="I52" s="52">
        <f t="shared" si="0"/>
        <v>0</v>
      </c>
    </row>
    <row r="53" spans="1:9" ht="38.25">
      <c r="A53" s="18" t="s">
        <v>46</v>
      </c>
      <c r="B53" s="18">
        <v>2</v>
      </c>
      <c r="C53" s="22" t="s">
        <v>141</v>
      </c>
      <c r="D53" s="23">
        <v>50000</v>
      </c>
      <c r="E53" s="23">
        <f>19000+10000</f>
        <v>29000</v>
      </c>
      <c r="F53" s="23">
        <f t="shared" si="1"/>
        <v>79000</v>
      </c>
      <c r="G53" s="23">
        <v>29000</v>
      </c>
      <c r="H53" s="23">
        <v>50000</v>
      </c>
      <c r="I53" s="52">
        <f t="shared" si="0"/>
        <v>0</v>
      </c>
    </row>
    <row r="54" spans="1:9" ht="12.75">
      <c r="A54" s="18" t="s">
        <v>46</v>
      </c>
      <c r="B54" s="18">
        <v>3</v>
      </c>
      <c r="C54" s="22" t="s">
        <v>172</v>
      </c>
      <c r="D54" s="23">
        <v>20000</v>
      </c>
      <c r="E54" s="23"/>
      <c r="F54" s="23">
        <f t="shared" si="1"/>
        <v>20000</v>
      </c>
      <c r="G54" s="23"/>
      <c r="H54" s="23">
        <v>20000</v>
      </c>
      <c r="I54" s="52">
        <f t="shared" si="0"/>
        <v>0</v>
      </c>
    </row>
    <row r="55" spans="1:9" ht="12.75">
      <c r="A55" s="18"/>
      <c r="B55" s="18"/>
      <c r="C55" s="25" t="s">
        <v>143</v>
      </c>
      <c r="D55" s="27">
        <f aca="true" t="shared" si="2" ref="D55:H56">D56</f>
        <v>5000</v>
      </c>
      <c r="E55" s="27">
        <f t="shared" si="2"/>
        <v>0</v>
      </c>
      <c r="F55" s="27">
        <f t="shared" si="2"/>
        <v>5000</v>
      </c>
      <c r="G55" s="27">
        <f t="shared" si="2"/>
        <v>0</v>
      </c>
      <c r="H55" s="27">
        <f t="shared" si="2"/>
        <v>5000</v>
      </c>
      <c r="I55" s="52">
        <f t="shared" si="0"/>
        <v>0</v>
      </c>
    </row>
    <row r="56" spans="1:9" ht="12.75">
      <c r="A56" s="18"/>
      <c r="B56" s="18"/>
      <c r="C56" s="32" t="s">
        <v>47</v>
      </c>
      <c r="D56" s="33">
        <f t="shared" si="2"/>
        <v>5000</v>
      </c>
      <c r="E56" s="33">
        <f t="shared" si="2"/>
        <v>0</v>
      </c>
      <c r="F56" s="33">
        <f t="shared" si="2"/>
        <v>5000</v>
      </c>
      <c r="G56" s="33">
        <f t="shared" si="2"/>
        <v>0</v>
      </c>
      <c r="H56" s="33">
        <f t="shared" si="2"/>
        <v>5000</v>
      </c>
      <c r="I56" s="52">
        <f t="shared" si="0"/>
        <v>0</v>
      </c>
    </row>
    <row r="57" spans="1:9" ht="12.75">
      <c r="A57" s="18" t="s">
        <v>48</v>
      </c>
      <c r="B57" s="34">
        <v>1</v>
      </c>
      <c r="C57" s="35" t="s">
        <v>173</v>
      </c>
      <c r="D57" s="36">
        <v>5000</v>
      </c>
      <c r="E57" s="36"/>
      <c r="F57" s="23">
        <f>D57+E57</f>
        <v>5000</v>
      </c>
      <c r="G57" s="36"/>
      <c r="H57" s="36">
        <v>5000</v>
      </c>
      <c r="I57" s="52">
        <f t="shared" si="0"/>
        <v>0</v>
      </c>
    </row>
    <row r="58" spans="1:9" ht="25.5">
      <c r="A58" s="13"/>
      <c r="B58" s="13"/>
      <c r="C58" s="1" t="s">
        <v>50</v>
      </c>
      <c r="D58" s="37">
        <f>D59+D65+D71+D80+D82+D84+D68</f>
        <v>2856965</v>
      </c>
      <c r="E58" s="37">
        <f>E59+E65+E71+E80+E82+E84+E68</f>
        <v>0</v>
      </c>
      <c r="F58" s="37">
        <f>F59+F65+F71+F80+F82+F84+F68</f>
        <v>2856965</v>
      </c>
      <c r="G58" s="37">
        <f>G59+G65+G71+G80+G82+G84+G68</f>
        <v>45000</v>
      </c>
      <c r="H58" s="37">
        <f>H59+H65+H71+H80+H82+H84+H68</f>
        <v>2811965</v>
      </c>
      <c r="I58" s="52">
        <f t="shared" si="0"/>
        <v>0</v>
      </c>
    </row>
    <row r="59" spans="1:9" ht="25.5">
      <c r="A59" s="18"/>
      <c r="B59" s="18"/>
      <c r="C59" s="32" t="s">
        <v>51</v>
      </c>
      <c r="D59" s="33">
        <f>SUM(D60:D64)</f>
        <v>291200</v>
      </c>
      <c r="E59" s="33">
        <f>SUM(E60:E64)</f>
        <v>0</v>
      </c>
      <c r="F59" s="33">
        <f>SUM(F60:F64)</f>
        <v>291200</v>
      </c>
      <c r="G59" s="33">
        <f>SUM(G60:G64)</f>
        <v>0</v>
      </c>
      <c r="H59" s="33">
        <f>SUM(H60:H64)</f>
        <v>291200</v>
      </c>
      <c r="I59" s="52">
        <f t="shared" si="0"/>
        <v>0</v>
      </c>
    </row>
    <row r="60" spans="1:9" ht="25.5">
      <c r="A60" s="18" t="s">
        <v>52</v>
      </c>
      <c r="B60" s="34">
        <v>1</v>
      </c>
      <c r="C60" s="38" t="s">
        <v>53</v>
      </c>
      <c r="D60" s="39">
        <v>180000</v>
      </c>
      <c r="E60" s="39"/>
      <c r="F60" s="23">
        <f aca="true" t="shared" si="3" ref="F60:F124">D60+E60</f>
        <v>180000</v>
      </c>
      <c r="G60" s="39"/>
      <c r="H60" s="39">
        <v>180000</v>
      </c>
      <c r="I60" s="52">
        <f t="shared" si="0"/>
        <v>0</v>
      </c>
    </row>
    <row r="61" spans="1:9" ht="25.5">
      <c r="A61" s="18" t="s">
        <v>56</v>
      </c>
      <c r="B61" s="34">
        <v>2</v>
      </c>
      <c r="C61" s="38" t="s">
        <v>54</v>
      </c>
      <c r="D61" s="39">
        <v>20000</v>
      </c>
      <c r="E61" s="39"/>
      <c r="F61" s="23">
        <f t="shared" si="3"/>
        <v>20000</v>
      </c>
      <c r="G61" s="39"/>
      <c r="H61" s="39">
        <v>20000</v>
      </c>
      <c r="I61" s="52">
        <f t="shared" si="0"/>
        <v>0</v>
      </c>
    </row>
    <row r="62" spans="1:9" ht="25.5">
      <c r="A62" s="18" t="s">
        <v>56</v>
      </c>
      <c r="B62" s="34">
        <v>3</v>
      </c>
      <c r="C62" s="38" t="s">
        <v>57</v>
      </c>
      <c r="D62" s="39">
        <v>20000</v>
      </c>
      <c r="E62" s="39"/>
      <c r="F62" s="23">
        <f t="shared" si="3"/>
        <v>20000</v>
      </c>
      <c r="G62" s="39"/>
      <c r="H62" s="39">
        <v>20000</v>
      </c>
      <c r="I62" s="52">
        <f t="shared" si="0"/>
        <v>0</v>
      </c>
    </row>
    <row r="63" spans="1:9" ht="12.75">
      <c r="A63" s="18" t="s">
        <v>56</v>
      </c>
      <c r="B63" s="34">
        <v>4</v>
      </c>
      <c r="C63" s="38" t="s">
        <v>58</v>
      </c>
      <c r="D63" s="39">
        <v>50000</v>
      </c>
      <c r="E63" s="39"/>
      <c r="F63" s="23">
        <f t="shared" si="3"/>
        <v>50000</v>
      </c>
      <c r="G63" s="39"/>
      <c r="H63" s="39">
        <v>50000</v>
      </c>
      <c r="I63" s="52">
        <f t="shared" si="0"/>
        <v>0</v>
      </c>
    </row>
    <row r="64" spans="1:9" ht="12.75">
      <c r="A64" s="18" t="s">
        <v>56</v>
      </c>
      <c r="B64" s="34">
        <v>5</v>
      </c>
      <c r="C64" s="38" t="s">
        <v>59</v>
      </c>
      <c r="D64" s="39">
        <v>21200</v>
      </c>
      <c r="E64" s="39"/>
      <c r="F64" s="23">
        <f t="shared" si="3"/>
        <v>21200</v>
      </c>
      <c r="G64" s="39"/>
      <c r="H64" s="39">
        <v>21200</v>
      </c>
      <c r="I64" s="52">
        <f t="shared" si="0"/>
        <v>0</v>
      </c>
    </row>
    <row r="65" spans="1:9" ht="25.5">
      <c r="A65" s="18"/>
      <c r="B65" s="34"/>
      <c r="C65" s="32" t="s">
        <v>60</v>
      </c>
      <c r="D65" s="33">
        <f>SUM(D66:D67)</f>
        <v>2116000</v>
      </c>
      <c r="E65" s="33">
        <f>SUM(E66:E67)</f>
        <v>0</v>
      </c>
      <c r="F65" s="33">
        <f>SUM(F66:F67)</f>
        <v>2116000</v>
      </c>
      <c r="G65" s="33">
        <f>SUM(G66:G67)</f>
        <v>0</v>
      </c>
      <c r="H65" s="33">
        <f>SUM(H66:H67)</f>
        <v>2116000</v>
      </c>
      <c r="I65" s="52">
        <f t="shared" si="0"/>
        <v>0</v>
      </c>
    </row>
    <row r="66" spans="1:9" ht="12.75">
      <c r="A66" s="18" t="s">
        <v>52</v>
      </c>
      <c r="B66" s="34">
        <v>1</v>
      </c>
      <c r="C66" s="38" t="s">
        <v>61</v>
      </c>
      <c r="D66" s="39">
        <v>1716000</v>
      </c>
      <c r="E66" s="39"/>
      <c r="F66" s="23">
        <f t="shared" si="3"/>
        <v>1716000</v>
      </c>
      <c r="G66" s="39"/>
      <c r="H66" s="39">
        <v>1716000</v>
      </c>
      <c r="I66" s="52">
        <f t="shared" si="0"/>
        <v>0</v>
      </c>
    </row>
    <row r="67" spans="1:9" ht="12.75">
      <c r="A67" s="18" t="s">
        <v>56</v>
      </c>
      <c r="B67" s="34">
        <v>2</v>
      </c>
      <c r="C67" s="38" t="s">
        <v>154</v>
      </c>
      <c r="D67" s="39">
        <v>400000</v>
      </c>
      <c r="E67" s="39"/>
      <c r="F67" s="23">
        <f t="shared" si="3"/>
        <v>400000</v>
      </c>
      <c r="G67" s="39"/>
      <c r="H67" s="39">
        <v>400000</v>
      </c>
      <c r="I67" s="52">
        <f t="shared" si="0"/>
        <v>0</v>
      </c>
    </row>
    <row r="68" spans="1:9" ht="12.75">
      <c r="A68" s="18"/>
      <c r="B68" s="18"/>
      <c r="C68" s="32" t="s">
        <v>63</v>
      </c>
      <c r="D68" s="33">
        <f>SUM(D69:D70)</f>
        <v>171465</v>
      </c>
      <c r="E68" s="33">
        <f>SUM(E69:E70)</f>
        <v>0</v>
      </c>
      <c r="F68" s="33">
        <f>SUM(F69:F70)</f>
        <v>171465</v>
      </c>
      <c r="G68" s="33">
        <f>SUM(G69:G70)</f>
        <v>0</v>
      </c>
      <c r="H68" s="33">
        <f>SUM(H69:H70)</f>
        <v>171465</v>
      </c>
      <c r="I68" s="52">
        <f t="shared" si="0"/>
        <v>0</v>
      </c>
    </row>
    <row r="69" spans="1:9" ht="12.75">
      <c r="A69" s="18" t="s">
        <v>52</v>
      </c>
      <c r="B69" s="18">
        <v>1</v>
      </c>
      <c r="C69" s="38" t="s">
        <v>64</v>
      </c>
      <c r="D69" s="40">
        <v>71465</v>
      </c>
      <c r="E69" s="40"/>
      <c r="F69" s="23">
        <f t="shared" si="3"/>
        <v>71465</v>
      </c>
      <c r="G69" s="40"/>
      <c r="H69" s="40">
        <v>71465</v>
      </c>
      <c r="I69" s="52">
        <f t="shared" si="0"/>
        <v>0</v>
      </c>
    </row>
    <row r="70" spans="1:9" ht="12.75">
      <c r="A70" s="18" t="s">
        <v>55</v>
      </c>
      <c r="B70" s="18">
        <v>2</v>
      </c>
      <c r="C70" s="38" t="s">
        <v>65</v>
      </c>
      <c r="D70" s="39">
        <v>100000</v>
      </c>
      <c r="E70" s="39"/>
      <c r="F70" s="23">
        <f t="shared" si="3"/>
        <v>100000</v>
      </c>
      <c r="G70" s="39"/>
      <c r="H70" s="39">
        <v>100000</v>
      </c>
      <c r="I70" s="52">
        <f aca="true" t="shared" si="4" ref="I70:I133">H70+G70-F70</f>
        <v>0</v>
      </c>
    </row>
    <row r="71" spans="1:9" ht="25.5">
      <c r="A71" s="18"/>
      <c r="B71" s="18"/>
      <c r="C71" s="32" t="s">
        <v>66</v>
      </c>
      <c r="D71" s="33">
        <f>SUM(D72:D79)</f>
        <v>204800</v>
      </c>
      <c r="E71" s="33">
        <f>SUM(E72:E79)</f>
        <v>0</v>
      </c>
      <c r="F71" s="33">
        <f>SUM(F72:F79)</f>
        <v>204800</v>
      </c>
      <c r="G71" s="33">
        <f>SUM(G72:G79)</f>
        <v>0</v>
      </c>
      <c r="H71" s="33">
        <f>SUM(H72:H79)</f>
        <v>204800</v>
      </c>
      <c r="I71" s="52">
        <f t="shared" si="4"/>
        <v>0</v>
      </c>
    </row>
    <row r="72" spans="1:9" ht="12.75">
      <c r="A72" s="18" t="s">
        <v>56</v>
      </c>
      <c r="B72" s="18">
        <v>1</v>
      </c>
      <c r="C72" s="41" t="s">
        <v>67</v>
      </c>
      <c r="D72" s="36">
        <v>100000</v>
      </c>
      <c r="E72" s="36"/>
      <c r="F72" s="23">
        <f t="shared" si="3"/>
        <v>100000</v>
      </c>
      <c r="G72" s="36"/>
      <c r="H72" s="36">
        <v>100000</v>
      </c>
      <c r="I72" s="52">
        <f t="shared" si="4"/>
        <v>0</v>
      </c>
    </row>
    <row r="73" spans="1:9" ht="12.75">
      <c r="A73" s="18" t="s">
        <v>56</v>
      </c>
      <c r="B73" s="18">
        <v>2</v>
      </c>
      <c r="C73" s="42" t="s">
        <v>68</v>
      </c>
      <c r="D73" s="23">
        <v>38000</v>
      </c>
      <c r="E73" s="23"/>
      <c r="F73" s="23">
        <f t="shared" si="3"/>
        <v>38000</v>
      </c>
      <c r="G73" s="23"/>
      <c r="H73" s="23">
        <v>38000</v>
      </c>
      <c r="I73" s="52">
        <f t="shared" si="4"/>
        <v>0</v>
      </c>
    </row>
    <row r="74" spans="1:9" ht="12.75">
      <c r="A74" s="18" t="s">
        <v>56</v>
      </c>
      <c r="B74" s="18">
        <v>3</v>
      </c>
      <c r="C74" s="22" t="s">
        <v>178</v>
      </c>
      <c r="D74" s="23">
        <v>4000</v>
      </c>
      <c r="E74" s="23"/>
      <c r="F74" s="23">
        <f t="shared" si="3"/>
        <v>4000</v>
      </c>
      <c r="G74" s="23"/>
      <c r="H74" s="23">
        <v>4000</v>
      </c>
      <c r="I74" s="52">
        <f t="shared" si="4"/>
        <v>0</v>
      </c>
    </row>
    <row r="75" spans="1:9" ht="12.75">
      <c r="A75" s="18" t="s">
        <v>56</v>
      </c>
      <c r="B75" s="18">
        <v>4</v>
      </c>
      <c r="C75" s="22" t="s">
        <v>179</v>
      </c>
      <c r="D75" s="23">
        <v>10000</v>
      </c>
      <c r="E75" s="23"/>
      <c r="F75" s="23">
        <f t="shared" si="3"/>
        <v>10000</v>
      </c>
      <c r="G75" s="23"/>
      <c r="H75" s="23">
        <v>10000</v>
      </c>
      <c r="I75" s="52">
        <f t="shared" si="4"/>
        <v>0</v>
      </c>
    </row>
    <row r="76" spans="1:9" ht="25.5">
      <c r="A76" s="18" t="s">
        <v>56</v>
      </c>
      <c r="B76" s="18">
        <v>5</v>
      </c>
      <c r="C76" s="22" t="s">
        <v>71</v>
      </c>
      <c r="D76" s="23">
        <v>8800</v>
      </c>
      <c r="E76" s="23"/>
      <c r="F76" s="23">
        <f t="shared" si="3"/>
        <v>8800</v>
      </c>
      <c r="G76" s="23"/>
      <c r="H76" s="23">
        <v>8800</v>
      </c>
      <c r="I76" s="52">
        <f t="shared" si="4"/>
        <v>0</v>
      </c>
    </row>
    <row r="77" spans="1:9" ht="38.25">
      <c r="A77" s="18" t="s">
        <v>56</v>
      </c>
      <c r="B77" s="18">
        <v>6</v>
      </c>
      <c r="C77" s="22" t="s">
        <v>72</v>
      </c>
      <c r="D77" s="23">
        <v>30000</v>
      </c>
      <c r="E77" s="23"/>
      <c r="F77" s="23">
        <f t="shared" si="3"/>
        <v>30000</v>
      </c>
      <c r="G77" s="23"/>
      <c r="H77" s="23">
        <v>30000</v>
      </c>
      <c r="I77" s="52">
        <f t="shared" si="4"/>
        <v>0</v>
      </c>
    </row>
    <row r="78" spans="1:9" ht="25.5">
      <c r="A78" s="18" t="s">
        <v>56</v>
      </c>
      <c r="B78" s="18">
        <v>7</v>
      </c>
      <c r="C78" s="22" t="s">
        <v>73</v>
      </c>
      <c r="D78" s="23">
        <v>5500</v>
      </c>
      <c r="E78" s="23"/>
      <c r="F78" s="23">
        <f t="shared" si="3"/>
        <v>5500</v>
      </c>
      <c r="G78" s="23"/>
      <c r="H78" s="23">
        <v>5500</v>
      </c>
      <c r="I78" s="52">
        <f t="shared" si="4"/>
        <v>0</v>
      </c>
    </row>
    <row r="79" spans="1:9" ht="25.5">
      <c r="A79" s="18" t="s">
        <v>56</v>
      </c>
      <c r="B79" s="18">
        <v>8</v>
      </c>
      <c r="C79" s="22" t="s">
        <v>180</v>
      </c>
      <c r="D79" s="23">
        <v>8500</v>
      </c>
      <c r="E79" s="23"/>
      <c r="F79" s="23">
        <f t="shared" si="3"/>
        <v>8500</v>
      </c>
      <c r="G79" s="23"/>
      <c r="H79" s="23">
        <v>8500</v>
      </c>
      <c r="I79" s="52">
        <f t="shared" si="4"/>
        <v>0</v>
      </c>
    </row>
    <row r="80" spans="1:9" ht="25.5">
      <c r="A80" s="18"/>
      <c r="B80" s="19"/>
      <c r="C80" s="32" t="s">
        <v>75</v>
      </c>
      <c r="D80" s="33">
        <f>D81</f>
        <v>5000</v>
      </c>
      <c r="E80" s="33">
        <f>E81</f>
        <v>0</v>
      </c>
      <c r="F80" s="33">
        <f>F81</f>
        <v>5000</v>
      </c>
      <c r="G80" s="33">
        <f>G81</f>
        <v>0</v>
      </c>
      <c r="H80" s="33">
        <f>H81</f>
        <v>5000</v>
      </c>
      <c r="I80" s="52">
        <f t="shared" si="4"/>
        <v>0</v>
      </c>
    </row>
    <row r="81" spans="1:9" ht="25.5">
      <c r="A81" s="18" t="s">
        <v>56</v>
      </c>
      <c r="B81" s="34">
        <v>1</v>
      </c>
      <c r="C81" s="41" t="s">
        <v>181</v>
      </c>
      <c r="D81" s="36">
        <v>5000</v>
      </c>
      <c r="E81" s="36"/>
      <c r="F81" s="23">
        <f t="shared" si="3"/>
        <v>5000</v>
      </c>
      <c r="G81" s="36"/>
      <c r="H81" s="36">
        <v>5000</v>
      </c>
      <c r="I81" s="52">
        <f t="shared" si="4"/>
        <v>0</v>
      </c>
    </row>
    <row r="82" spans="1:9" ht="38.25">
      <c r="A82" s="18"/>
      <c r="B82" s="18"/>
      <c r="C82" s="32" t="s">
        <v>77</v>
      </c>
      <c r="D82" s="33">
        <f>D83</f>
        <v>3500</v>
      </c>
      <c r="E82" s="33">
        <f>E83</f>
        <v>0</v>
      </c>
      <c r="F82" s="33">
        <f>F83</f>
        <v>3500</v>
      </c>
      <c r="G82" s="33">
        <f>G83</f>
        <v>0</v>
      </c>
      <c r="H82" s="33">
        <f>H83</f>
        <v>3500</v>
      </c>
      <c r="I82" s="52">
        <f t="shared" si="4"/>
        <v>0</v>
      </c>
    </row>
    <row r="83" spans="1:9" ht="12.75">
      <c r="A83" s="18" t="s">
        <v>56</v>
      </c>
      <c r="B83" s="18">
        <v>1</v>
      </c>
      <c r="C83" s="42" t="s">
        <v>182</v>
      </c>
      <c r="D83" s="23">
        <v>3500</v>
      </c>
      <c r="E83" s="23"/>
      <c r="F83" s="23">
        <f t="shared" si="3"/>
        <v>3500</v>
      </c>
      <c r="G83" s="23"/>
      <c r="H83" s="23">
        <v>3500</v>
      </c>
      <c r="I83" s="52">
        <f t="shared" si="4"/>
        <v>0</v>
      </c>
    </row>
    <row r="84" spans="1:9" ht="12.75">
      <c r="A84" s="18"/>
      <c r="B84" s="18"/>
      <c r="C84" s="32" t="s">
        <v>79</v>
      </c>
      <c r="D84" s="33">
        <f>SUM(D85:D87)</f>
        <v>65000</v>
      </c>
      <c r="E84" s="33">
        <f>SUM(E85:E87)</f>
        <v>0</v>
      </c>
      <c r="F84" s="33">
        <f>SUM(F85:F87)</f>
        <v>65000</v>
      </c>
      <c r="G84" s="33">
        <f>SUM(G85:G87)</f>
        <v>45000</v>
      </c>
      <c r="H84" s="33">
        <f>SUM(H85:H87)</f>
        <v>20000</v>
      </c>
      <c r="I84" s="52">
        <f t="shared" si="4"/>
        <v>0</v>
      </c>
    </row>
    <row r="85" spans="1:9" ht="12.75">
      <c r="A85" s="18" t="s">
        <v>56</v>
      </c>
      <c r="B85" s="18">
        <v>1</v>
      </c>
      <c r="C85" s="42" t="s">
        <v>80</v>
      </c>
      <c r="D85" s="23">
        <v>35000</v>
      </c>
      <c r="E85" s="23"/>
      <c r="F85" s="23">
        <f t="shared" si="3"/>
        <v>35000</v>
      </c>
      <c r="G85" s="23">
        <v>35000</v>
      </c>
      <c r="H85" s="23"/>
      <c r="I85" s="52">
        <f t="shared" si="4"/>
        <v>0</v>
      </c>
    </row>
    <row r="86" spans="1:9" ht="25.5">
      <c r="A86" s="18" t="s">
        <v>56</v>
      </c>
      <c r="B86" s="18">
        <v>2</v>
      </c>
      <c r="C86" s="22" t="s">
        <v>81</v>
      </c>
      <c r="D86" s="23">
        <v>25000</v>
      </c>
      <c r="E86" s="23"/>
      <c r="F86" s="23">
        <f t="shared" si="3"/>
        <v>25000</v>
      </c>
      <c r="G86" s="23">
        <v>5000</v>
      </c>
      <c r="H86" s="23">
        <v>20000</v>
      </c>
      <c r="I86" s="52">
        <f t="shared" si="4"/>
        <v>0</v>
      </c>
    </row>
    <row r="87" spans="1:9" ht="12.75">
      <c r="A87" s="18" t="s">
        <v>56</v>
      </c>
      <c r="B87" s="18">
        <v>3</v>
      </c>
      <c r="C87" s="42" t="s">
        <v>82</v>
      </c>
      <c r="D87" s="23">
        <v>5000</v>
      </c>
      <c r="E87" s="23"/>
      <c r="F87" s="23">
        <f t="shared" si="3"/>
        <v>5000</v>
      </c>
      <c r="G87" s="23">
        <v>5000</v>
      </c>
      <c r="H87" s="23"/>
      <c r="I87" s="52">
        <f t="shared" si="4"/>
        <v>0</v>
      </c>
    </row>
    <row r="88" spans="1:9" ht="25.5">
      <c r="A88" s="13"/>
      <c r="B88" s="13"/>
      <c r="C88" s="1" t="s">
        <v>83</v>
      </c>
      <c r="D88" s="37">
        <f>SUM(D89:D90)</f>
        <v>37500</v>
      </c>
      <c r="E88" s="37">
        <f>SUM(E89:E90)</f>
        <v>0</v>
      </c>
      <c r="F88" s="37">
        <f>SUM(F89:F90)</f>
        <v>37500</v>
      </c>
      <c r="G88" s="37">
        <f>SUM(G89:G90)</f>
        <v>0</v>
      </c>
      <c r="H88" s="37">
        <f>SUM(H89:H90)</f>
        <v>37500</v>
      </c>
      <c r="I88" s="52">
        <f t="shared" si="4"/>
        <v>0</v>
      </c>
    </row>
    <row r="89" spans="1:9" ht="12.75">
      <c r="A89" s="18" t="s">
        <v>84</v>
      </c>
      <c r="B89" s="18">
        <v>1</v>
      </c>
      <c r="C89" s="22" t="s">
        <v>85</v>
      </c>
      <c r="D89" s="23">
        <v>7500</v>
      </c>
      <c r="E89" s="23"/>
      <c r="F89" s="23">
        <f t="shared" si="3"/>
        <v>7500</v>
      </c>
      <c r="G89" s="23"/>
      <c r="H89" s="23">
        <v>7500</v>
      </c>
      <c r="I89" s="52">
        <f t="shared" si="4"/>
        <v>0</v>
      </c>
    </row>
    <row r="90" spans="1:9" ht="25.5">
      <c r="A90" s="18" t="s">
        <v>84</v>
      </c>
      <c r="B90" s="18">
        <v>2</v>
      </c>
      <c r="C90" s="22" t="s">
        <v>86</v>
      </c>
      <c r="D90" s="23">
        <v>30000</v>
      </c>
      <c r="E90" s="23"/>
      <c r="F90" s="23">
        <f t="shared" si="3"/>
        <v>30000</v>
      </c>
      <c r="G90" s="23"/>
      <c r="H90" s="23">
        <v>30000</v>
      </c>
      <c r="I90" s="52">
        <f t="shared" si="4"/>
        <v>0</v>
      </c>
    </row>
    <row r="91" spans="1:9" ht="25.5">
      <c r="A91" s="13"/>
      <c r="B91" s="13"/>
      <c r="C91" s="1" t="s">
        <v>87</v>
      </c>
      <c r="D91" s="37">
        <f>SUM(D92:D93)</f>
        <v>11000</v>
      </c>
      <c r="E91" s="37">
        <f>SUM(E92:E93)</f>
        <v>0</v>
      </c>
      <c r="F91" s="37">
        <f>SUM(F92:F93)</f>
        <v>11000</v>
      </c>
      <c r="G91" s="37">
        <f>SUM(G92:G93)</f>
        <v>0</v>
      </c>
      <c r="H91" s="37">
        <f>SUM(H92:H93)</f>
        <v>11000</v>
      </c>
      <c r="I91" s="52">
        <f t="shared" si="4"/>
        <v>0</v>
      </c>
    </row>
    <row r="92" spans="1:9" ht="12.75">
      <c r="A92" s="18" t="s">
        <v>84</v>
      </c>
      <c r="B92" s="18">
        <v>1</v>
      </c>
      <c r="C92" s="22" t="s">
        <v>183</v>
      </c>
      <c r="D92" s="23">
        <v>6000</v>
      </c>
      <c r="E92" s="23">
        <v>-999</v>
      </c>
      <c r="F92" s="23">
        <f t="shared" si="3"/>
        <v>5001</v>
      </c>
      <c r="G92" s="23"/>
      <c r="H92" s="23">
        <f>6000-999</f>
        <v>5001</v>
      </c>
      <c r="I92" s="52">
        <f t="shared" si="4"/>
        <v>0</v>
      </c>
    </row>
    <row r="93" spans="1:9" ht="12.75">
      <c r="A93" s="18" t="s">
        <v>84</v>
      </c>
      <c r="B93" s="18">
        <v>2</v>
      </c>
      <c r="C93" s="22" t="s">
        <v>89</v>
      </c>
      <c r="D93" s="23">
        <v>5000</v>
      </c>
      <c r="E93" s="23">
        <v>999</v>
      </c>
      <c r="F93" s="23">
        <f t="shared" si="3"/>
        <v>5999</v>
      </c>
      <c r="G93" s="23"/>
      <c r="H93" s="23">
        <f>5000+999</f>
        <v>5999</v>
      </c>
      <c r="I93" s="52">
        <f t="shared" si="4"/>
        <v>0</v>
      </c>
    </row>
    <row r="94" spans="1:9" ht="25.5">
      <c r="A94" s="13"/>
      <c r="B94" s="13"/>
      <c r="C94" s="1" t="s">
        <v>174</v>
      </c>
      <c r="D94" s="37">
        <f>D95+D96</f>
        <v>10000</v>
      </c>
      <c r="E94" s="37">
        <f>E95+E96</f>
        <v>0</v>
      </c>
      <c r="F94" s="37">
        <f>F95+F96</f>
        <v>10000</v>
      </c>
      <c r="G94" s="37">
        <f>G95+G96</f>
        <v>0</v>
      </c>
      <c r="H94" s="37">
        <f>H95+H96</f>
        <v>10000</v>
      </c>
      <c r="I94" s="52">
        <f t="shared" si="4"/>
        <v>0</v>
      </c>
    </row>
    <row r="95" spans="1:9" ht="12.75">
      <c r="A95" s="18" t="s">
        <v>84</v>
      </c>
      <c r="B95" s="18">
        <v>1</v>
      </c>
      <c r="C95" s="22" t="s">
        <v>155</v>
      </c>
      <c r="D95" s="23">
        <v>5000</v>
      </c>
      <c r="E95" s="23"/>
      <c r="F95" s="23">
        <f t="shared" si="3"/>
        <v>5000</v>
      </c>
      <c r="G95" s="23"/>
      <c r="H95" s="23">
        <v>5000</v>
      </c>
      <c r="I95" s="52">
        <f t="shared" si="4"/>
        <v>0</v>
      </c>
    </row>
    <row r="96" spans="1:9" ht="12.75">
      <c r="A96" s="18" t="s">
        <v>91</v>
      </c>
      <c r="B96" s="18">
        <v>2</v>
      </c>
      <c r="C96" s="22" t="s">
        <v>92</v>
      </c>
      <c r="D96" s="23">
        <v>5000</v>
      </c>
      <c r="E96" s="23"/>
      <c r="F96" s="23">
        <f t="shared" si="3"/>
        <v>5000</v>
      </c>
      <c r="G96" s="23"/>
      <c r="H96" s="23">
        <v>5000</v>
      </c>
      <c r="I96" s="52">
        <f t="shared" si="4"/>
        <v>0</v>
      </c>
    </row>
    <row r="97" spans="1:9" ht="25.5">
      <c r="A97" s="13"/>
      <c r="B97" s="13"/>
      <c r="C97" s="1" t="s">
        <v>93</v>
      </c>
      <c r="D97" s="37">
        <f>SUM(D98:D114)</f>
        <v>1621300</v>
      </c>
      <c r="E97" s="37">
        <f>SUM(E98:E114)</f>
        <v>0</v>
      </c>
      <c r="F97" s="37">
        <f>SUM(F98:F114)</f>
        <v>1621300</v>
      </c>
      <c r="G97" s="37">
        <f>SUM(G98:G114)</f>
        <v>0</v>
      </c>
      <c r="H97" s="37">
        <f>SUM(H98:H114)</f>
        <v>1621300</v>
      </c>
      <c r="I97" s="52">
        <f t="shared" si="4"/>
        <v>0</v>
      </c>
    </row>
    <row r="98" spans="1:9" ht="25.5">
      <c r="A98" s="18" t="s">
        <v>94</v>
      </c>
      <c r="B98" s="18">
        <v>1</v>
      </c>
      <c r="C98" s="43" t="s">
        <v>95</v>
      </c>
      <c r="D98" s="23">
        <v>119400</v>
      </c>
      <c r="E98" s="23"/>
      <c r="F98" s="23">
        <f t="shared" si="3"/>
        <v>119400</v>
      </c>
      <c r="G98" s="23"/>
      <c r="H98" s="23">
        <v>119400</v>
      </c>
      <c r="I98" s="52">
        <f t="shared" si="4"/>
        <v>0</v>
      </c>
    </row>
    <row r="99" spans="1:9" ht="38.25">
      <c r="A99" s="18" t="s">
        <v>94</v>
      </c>
      <c r="B99" s="34">
        <v>2</v>
      </c>
      <c r="C99" s="43" t="s">
        <v>96</v>
      </c>
      <c r="D99" s="23">
        <v>122400</v>
      </c>
      <c r="E99" s="23"/>
      <c r="F99" s="23">
        <f t="shared" si="3"/>
        <v>122400</v>
      </c>
      <c r="G99" s="23"/>
      <c r="H99" s="23">
        <v>122400</v>
      </c>
      <c r="I99" s="52">
        <f t="shared" si="4"/>
        <v>0</v>
      </c>
    </row>
    <row r="100" spans="1:9" ht="25.5">
      <c r="A100" s="18" t="s">
        <v>94</v>
      </c>
      <c r="B100" s="18">
        <v>3</v>
      </c>
      <c r="C100" s="43" t="s">
        <v>97</v>
      </c>
      <c r="D100" s="23">
        <v>120000</v>
      </c>
      <c r="E100" s="23"/>
      <c r="F100" s="23">
        <f t="shared" si="3"/>
        <v>120000</v>
      </c>
      <c r="G100" s="23"/>
      <c r="H100" s="23">
        <v>120000</v>
      </c>
      <c r="I100" s="52">
        <f t="shared" si="4"/>
        <v>0</v>
      </c>
    </row>
    <row r="101" spans="1:9" ht="51">
      <c r="A101" s="18" t="s">
        <v>94</v>
      </c>
      <c r="B101" s="34">
        <v>4</v>
      </c>
      <c r="C101" s="43" t="s">
        <v>98</v>
      </c>
      <c r="D101" s="23">
        <v>116700</v>
      </c>
      <c r="E101" s="23"/>
      <c r="F101" s="23">
        <f t="shared" si="3"/>
        <v>116700</v>
      </c>
      <c r="G101" s="23"/>
      <c r="H101" s="23">
        <v>116700</v>
      </c>
      <c r="I101" s="52">
        <f t="shared" si="4"/>
        <v>0</v>
      </c>
    </row>
    <row r="102" spans="1:9" ht="38.25">
      <c r="A102" s="18" t="s">
        <v>94</v>
      </c>
      <c r="B102" s="18">
        <v>5</v>
      </c>
      <c r="C102" s="43" t="s">
        <v>99</v>
      </c>
      <c r="D102" s="23">
        <v>232000</v>
      </c>
      <c r="E102" s="23"/>
      <c r="F102" s="23">
        <f t="shared" si="3"/>
        <v>232000</v>
      </c>
      <c r="G102" s="23"/>
      <c r="H102" s="23">
        <v>232000</v>
      </c>
      <c r="I102" s="52">
        <f t="shared" si="4"/>
        <v>0</v>
      </c>
    </row>
    <row r="103" spans="1:9" ht="12.75">
      <c r="A103" s="18" t="s">
        <v>102</v>
      </c>
      <c r="B103" s="34">
        <v>6</v>
      </c>
      <c r="C103" s="43" t="s">
        <v>103</v>
      </c>
      <c r="D103" s="23">
        <v>90000</v>
      </c>
      <c r="E103" s="23"/>
      <c r="F103" s="23">
        <f t="shared" si="3"/>
        <v>90000</v>
      </c>
      <c r="G103" s="23"/>
      <c r="H103" s="23">
        <v>90000</v>
      </c>
      <c r="I103" s="52">
        <f t="shared" si="4"/>
        <v>0</v>
      </c>
    </row>
    <row r="104" spans="1:9" ht="25.5">
      <c r="A104" s="18" t="s">
        <v>102</v>
      </c>
      <c r="B104" s="18">
        <v>7</v>
      </c>
      <c r="C104" s="43" t="s">
        <v>104</v>
      </c>
      <c r="D104" s="23">
        <v>30000</v>
      </c>
      <c r="E104" s="23"/>
      <c r="F104" s="23">
        <f t="shared" si="3"/>
        <v>30000</v>
      </c>
      <c r="G104" s="23"/>
      <c r="H104" s="23">
        <v>30000</v>
      </c>
      <c r="I104" s="52">
        <f t="shared" si="4"/>
        <v>0</v>
      </c>
    </row>
    <row r="105" spans="1:9" ht="12.75">
      <c r="A105" s="18" t="s">
        <v>102</v>
      </c>
      <c r="B105" s="34">
        <v>8</v>
      </c>
      <c r="C105" s="43" t="s">
        <v>105</v>
      </c>
      <c r="D105" s="23">
        <v>97000</v>
      </c>
      <c r="E105" s="23"/>
      <c r="F105" s="23">
        <f t="shared" si="3"/>
        <v>97000</v>
      </c>
      <c r="G105" s="23"/>
      <c r="H105" s="23">
        <v>97000</v>
      </c>
      <c r="I105" s="52">
        <f t="shared" si="4"/>
        <v>0</v>
      </c>
    </row>
    <row r="106" spans="1:9" ht="25.5">
      <c r="A106" s="18" t="s">
        <v>102</v>
      </c>
      <c r="B106" s="18">
        <v>9</v>
      </c>
      <c r="C106" s="43" t="s">
        <v>106</v>
      </c>
      <c r="D106" s="23">
        <v>20000</v>
      </c>
      <c r="E106" s="23"/>
      <c r="F106" s="23">
        <f t="shared" si="3"/>
        <v>20000</v>
      </c>
      <c r="G106" s="23"/>
      <c r="H106" s="23">
        <v>20000</v>
      </c>
      <c r="I106" s="52">
        <f t="shared" si="4"/>
        <v>0</v>
      </c>
    </row>
    <row r="107" spans="1:9" ht="12.75">
      <c r="A107" s="18" t="s">
        <v>100</v>
      </c>
      <c r="B107" s="34">
        <v>10</v>
      </c>
      <c r="C107" s="43" t="s">
        <v>107</v>
      </c>
      <c r="D107" s="23">
        <v>36000</v>
      </c>
      <c r="E107" s="23"/>
      <c r="F107" s="23">
        <f t="shared" si="3"/>
        <v>36000</v>
      </c>
      <c r="G107" s="23"/>
      <c r="H107" s="23">
        <v>36000</v>
      </c>
      <c r="I107" s="52">
        <f t="shared" si="4"/>
        <v>0</v>
      </c>
    </row>
    <row r="108" spans="1:9" ht="25.5">
      <c r="A108" s="18" t="s">
        <v>100</v>
      </c>
      <c r="B108" s="18">
        <v>11</v>
      </c>
      <c r="C108" s="43" t="s">
        <v>108</v>
      </c>
      <c r="D108" s="23">
        <v>20000</v>
      </c>
      <c r="E108" s="23"/>
      <c r="F108" s="23">
        <f t="shared" si="3"/>
        <v>20000</v>
      </c>
      <c r="G108" s="23"/>
      <c r="H108" s="23">
        <v>20000</v>
      </c>
      <c r="I108" s="52">
        <f t="shared" si="4"/>
        <v>0</v>
      </c>
    </row>
    <row r="109" spans="1:9" ht="12.75">
      <c r="A109" s="18" t="s">
        <v>100</v>
      </c>
      <c r="B109" s="34">
        <v>12</v>
      </c>
      <c r="C109" s="43" t="s">
        <v>109</v>
      </c>
      <c r="D109" s="23">
        <v>36000</v>
      </c>
      <c r="E109" s="23"/>
      <c r="F109" s="23">
        <f t="shared" si="3"/>
        <v>36000</v>
      </c>
      <c r="G109" s="23"/>
      <c r="H109" s="23">
        <v>36000</v>
      </c>
      <c r="I109" s="52">
        <f t="shared" si="4"/>
        <v>0</v>
      </c>
    </row>
    <row r="110" spans="1:9" ht="12.75">
      <c r="A110" s="18" t="s">
        <v>100</v>
      </c>
      <c r="B110" s="18">
        <v>13</v>
      </c>
      <c r="C110" s="43" t="s">
        <v>110</v>
      </c>
      <c r="D110" s="23">
        <v>12000</v>
      </c>
      <c r="E110" s="23"/>
      <c r="F110" s="23">
        <f t="shared" si="3"/>
        <v>12000</v>
      </c>
      <c r="G110" s="23"/>
      <c r="H110" s="23">
        <v>12000</v>
      </c>
      <c r="I110" s="52">
        <f t="shared" si="4"/>
        <v>0</v>
      </c>
    </row>
    <row r="111" spans="1:9" ht="12.75">
      <c r="A111" s="18" t="s">
        <v>100</v>
      </c>
      <c r="B111" s="34">
        <v>14</v>
      </c>
      <c r="C111" s="43" t="s">
        <v>111</v>
      </c>
      <c r="D111" s="23">
        <v>6000</v>
      </c>
      <c r="E111" s="23"/>
      <c r="F111" s="23">
        <f t="shared" si="3"/>
        <v>6000</v>
      </c>
      <c r="G111" s="23"/>
      <c r="H111" s="23">
        <v>6000</v>
      </c>
      <c r="I111" s="52">
        <f t="shared" si="4"/>
        <v>0</v>
      </c>
    </row>
    <row r="112" spans="1:9" ht="25.5">
      <c r="A112" s="18" t="s">
        <v>102</v>
      </c>
      <c r="B112" s="18">
        <v>15</v>
      </c>
      <c r="C112" s="43" t="s">
        <v>112</v>
      </c>
      <c r="D112" s="23">
        <v>33800</v>
      </c>
      <c r="E112" s="23"/>
      <c r="F112" s="23">
        <f t="shared" si="3"/>
        <v>33800</v>
      </c>
      <c r="G112" s="23"/>
      <c r="H112" s="23">
        <v>33800</v>
      </c>
      <c r="I112" s="52">
        <f t="shared" si="4"/>
        <v>0</v>
      </c>
    </row>
    <row r="113" spans="1:9" ht="12.75">
      <c r="A113" s="18" t="s">
        <v>100</v>
      </c>
      <c r="B113" s="34">
        <v>16</v>
      </c>
      <c r="C113" s="43" t="s">
        <v>113</v>
      </c>
      <c r="D113" s="23">
        <v>30000</v>
      </c>
      <c r="E113" s="23"/>
      <c r="F113" s="23">
        <f t="shared" si="3"/>
        <v>30000</v>
      </c>
      <c r="G113" s="23"/>
      <c r="H113" s="23">
        <v>30000</v>
      </c>
      <c r="I113" s="52">
        <f t="shared" si="4"/>
        <v>0</v>
      </c>
    </row>
    <row r="114" spans="1:9" ht="12.75">
      <c r="A114" s="18" t="s">
        <v>100</v>
      </c>
      <c r="B114" s="18">
        <v>17</v>
      </c>
      <c r="C114" s="43" t="s">
        <v>114</v>
      </c>
      <c r="D114" s="23">
        <v>500000</v>
      </c>
      <c r="E114" s="23"/>
      <c r="F114" s="23">
        <f t="shared" si="3"/>
        <v>500000</v>
      </c>
      <c r="G114" s="23"/>
      <c r="H114" s="23">
        <v>500000</v>
      </c>
      <c r="I114" s="52">
        <f t="shared" si="4"/>
        <v>0</v>
      </c>
    </row>
    <row r="115" spans="1:9" ht="12.75">
      <c r="A115" s="13"/>
      <c r="B115" s="13"/>
      <c r="C115" s="1" t="s">
        <v>115</v>
      </c>
      <c r="D115" s="37">
        <f>SUM(D116:D118)</f>
        <v>359500</v>
      </c>
      <c r="E115" s="37">
        <f>SUM(E116:E118)</f>
        <v>0</v>
      </c>
      <c r="F115" s="37">
        <f>SUM(F116:F118)</f>
        <v>359500</v>
      </c>
      <c r="G115" s="37">
        <f>SUM(G116:G118)</f>
        <v>0</v>
      </c>
      <c r="H115" s="37">
        <f>SUM(H116:H118)</f>
        <v>359500</v>
      </c>
      <c r="I115" s="52">
        <f t="shared" si="4"/>
        <v>0</v>
      </c>
    </row>
    <row r="116" spans="1:9" ht="25.5">
      <c r="A116" s="18" t="s">
        <v>29</v>
      </c>
      <c r="B116" s="18">
        <v>1</v>
      </c>
      <c r="C116" s="22" t="s">
        <v>116</v>
      </c>
      <c r="D116" s="23">
        <v>250000</v>
      </c>
      <c r="E116" s="23"/>
      <c r="F116" s="23">
        <f t="shared" si="3"/>
        <v>250000</v>
      </c>
      <c r="G116" s="23"/>
      <c r="H116" s="23">
        <v>250000</v>
      </c>
      <c r="I116" s="52">
        <f t="shared" si="4"/>
        <v>0</v>
      </c>
    </row>
    <row r="117" spans="1:9" ht="25.5">
      <c r="A117" s="18" t="s">
        <v>31</v>
      </c>
      <c r="B117" s="18">
        <v>2</v>
      </c>
      <c r="C117" s="22" t="s">
        <v>117</v>
      </c>
      <c r="D117" s="23">
        <v>69500</v>
      </c>
      <c r="E117" s="23"/>
      <c r="F117" s="23">
        <f t="shared" si="3"/>
        <v>69500</v>
      </c>
      <c r="G117" s="23"/>
      <c r="H117" s="23">
        <v>69500</v>
      </c>
      <c r="I117" s="52">
        <f t="shared" si="4"/>
        <v>0</v>
      </c>
    </row>
    <row r="118" spans="1:9" ht="12.75">
      <c r="A118" s="18" t="s">
        <v>118</v>
      </c>
      <c r="B118" s="18">
        <v>3</v>
      </c>
      <c r="C118" s="22" t="s">
        <v>191</v>
      </c>
      <c r="D118" s="23">
        <v>40000</v>
      </c>
      <c r="E118" s="23"/>
      <c r="F118" s="23">
        <f t="shared" si="3"/>
        <v>40000</v>
      </c>
      <c r="G118" s="23"/>
      <c r="H118" s="23">
        <v>40000</v>
      </c>
      <c r="I118" s="52">
        <f t="shared" si="4"/>
        <v>0</v>
      </c>
    </row>
    <row r="119" spans="1:9" ht="25.5">
      <c r="A119" s="13"/>
      <c r="B119" s="13"/>
      <c r="C119" s="1" t="s">
        <v>120</v>
      </c>
      <c r="D119" s="37">
        <f>SUM(D120:D121)+SUM(D123:D129)</f>
        <v>1060600</v>
      </c>
      <c r="E119" s="37">
        <f>SUM(E120:E121)+SUM(E123:E129)</f>
        <v>0</v>
      </c>
      <c r="F119" s="37">
        <f>SUM(F120:F121)+SUM(F123:F129)</f>
        <v>1060600</v>
      </c>
      <c r="G119" s="37">
        <f>SUM(G120:G121)+SUM(G123:G129)</f>
        <v>0</v>
      </c>
      <c r="H119" s="37">
        <f>SUM(H120:H121)+SUM(H123:H129)</f>
        <v>1060600</v>
      </c>
      <c r="I119" s="52">
        <f t="shared" si="4"/>
        <v>0</v>
      </c>
    </row>
    <row r="120" spans="1:9" ht="25.5">
      <c r="A120" s="18" t="s">
        <v>37</v>
      </c>
      <c r="B120" s="18">
        <v>1</v>
      </c>
      <c r="C120" s="22" t="s">
        <v>121</v>
      </c>
      <c r="D120" s="23">
        <v>200000</v>
      </c>
      <c r="E120" s="23"/>
      <c r="F120" s="23">
        <f t="shared" si="3"/>
        <v>200000</v>
      </c>
      <c r="G120" s="23"/>
      <c r="H120" s="23">
        <v>200000</v>
      </c>
      <c r="I120" s="52">
        <f t="shared" si="4"/>
        <v>0</v>
      </c>
    </row>
    <row r="121" spans="1:9" ht="12.75">
      <c r="A121" s="18" t="s">
        <v>40</v>
      </c>
      <c r="B121" s="18">
        <v>2</v>
      </c>
      <c r="C121" s="42" t="s">
        <v>122</v>
      </c>
      <c r="D121" s="23">
        <v>100000</v>
      </c>
      <c r="E121" s="23"/>
      <c r="F121" s="23">
        <f t="shared" si="3"/>
        <v>100000</v>
      </c>
      <c r="G121" s="23"/>
      <c r="H121" s="23">
        <v>100000</v>
      </c>
      <c r="I121" s="52">
        <f t="shared" si="4"/>
        <v>0</v>
      </c>
    </row>
    <row r="122" spans="1:9" ht="12.75">
      <c r="A122" s="18"/>
      <c r="B122" s="18">
        <v>3</v>
      </c>
      <c r="C122" s="20" t="s">
        <v>62</v>
      </c>
      <c r="D122" s="27">
        <f>SUM(D123:D129)</f>
        <v>760600</v>
      </c>
      <c r="E122" s="27">
        <f>SUM(E123:E129)</f>
        <v>0</v>
      </c>
      <c r="F122" s="27">
        <f>SUM(F123:F129)</f>
        <v>760600</v>
      </c>
      <c r="G122" s="27">
        <f>SUM(G123:G129)</f>
        <v>0</v>
      </c>
      <c r="H122" s="27">
        <f>SUM(H123:H129)</f>
        <v>760600</v>
      </c>
      <c r="I122" s="52">
        <f t="shared" si="4"/>
        <v>0</v>
      </c>
    </row>
    <row r="123" spans="1:9" ht="12.75">
      <c r="A123" s="18" t="s">
        <v>37</v>
      </c>
      <c r="B123" s="18" t="s">
        <v>163</v>
      </c>
      <c r="C123" s="22" t="s">
        <v>126</v>
      </c>
      <c r="D123" s="23">
        <v>30000</v>
      </c>
      <c r="E123" s="23"/>
      <c r="F123" s="23">
        <f t="shared" si="3"/>
        <v>30000</v>
      </c>
      <c r="G123" s="23"/>
      <c r="H123" s="23">
        <v>30000</v>
      </c>
      <c r="I123" s="52">
        <f t="shared" si="4"/>
        <v>0</v>
      </c>
    </row>
    <row r="124" spans="1:9" ht="12.75">
      <c r="A124" s="18" t="s">
        <v>37</v>
      </c>
      <c r="B124" s="18" t="s">
        <v>164</v>
      </c>
      <c r="C124" s="22" t="s">
        <v>129</v>
      </c>
      <c r="D124" s="23">
        <v>35000</v>
      </c>
      <c r="E124" s="23"/>
      <c r="F124" s="23">
        <f t="shared" si="3"/>
        <v>35000</v>
      </c>
      <c r="G124" s="23"/>
      <c r="H124" s="23">
        <v>35000</v>
      </c>
      <c r="I124" s="52">
        <f t="shared" si="4"/>
        <v>0</v>
      </c>
    </row>
    <row r="125" spans="1:9" ht="12.75">
      <c r="A125" s="18" t="s">
        <v>37</v>
      </c>
      <c r="B125" s="18" t="s">
        <v>165</v>
      </c>
      <c r="C125" s="42" t="s">
        <v>130</v>
      </c>
      <c r="D125" s="23">
        <v>53000</v>
      </c>
      <c r="E125" s="23"/>
      <c r="F125" s="23">
        <f aca="true" t="shared" si="5" ref="F125:F133">D125+E125</f>
        <v>53000</v>
      </c>
      <c r="G125" s="23"/>
      <c r="H125" s="23">
        <v>53000</v>
      </c>
      <c r="I125" s="52">
        <f t="shared" si="4"/>
        <v>0</v>
      </c>
    </row>
    <row r="126" spans="1:9" ht="12.75">
      <c r="A126" s="18" t="s">
        <v>37</v>
      </c>
      <c r="B126" s="18" t="s">
        <v>166</v>
      </c>
      <c r="C126" s="42" t="s">
        <v>131</v>
      </c>
      <c r="D126" s="23">
        <v>490000</v>
      </c>
      <c r="E126" s="23"/>
      <c r="F126" s="23">
        <f t="shared" si="5"/>
        <v>490000</v>
      </c>
      <c r="G126" s="23"/>
      <c r="H126" s="23">
        <v>490000</v>
      </c>
      <c r="I126" s="52">
        <f t="shared" si="4"/>
        <v>0</v>
      </c>
    </row>
    <row r="127" spans="1:9" ht="12.75">
      <c r="A127" s="18" t="s">
        <v>37</v>
      </c>
      <c r="B127" s="18" t="s">
        <v>167</v>
      </c>
      <c r="C127" s="42" t="s">
        <v>132</v>
      </c>
      <c r="D127" s="23">
        <v>70000</v>
      </c>
      <c r="E127" s="23"/>
      <c r="F127" s="23">
        <f t="shared" si="5"/>
        <v>70000</v>
      </c>
      <c r="G127" s="23"/>
      <c r="H127" s="23">
        <v>70000</v>
      </c>
      <c r="I127" s="52">
        <f t="shared" si="4"/>
        <v>0</v>
      </c>
    </row>
    <row r="128" spans="1:9" ht="12.75">
      <c r="A128" s="18" t="s">
        <v>37</v>
      </c>
      <c r="B128" s="18" t="s">
        <v>168</v>
      </c>
      <c r="C128" s="42" t="s">
        <v>133</v>
      </c>
      <c r="D128" s="23">
        <v>12600</v>
      </c>
      <c r="E128" s="23"/>
      <c r="F128" s="23">
        <f t="shared" si="5"/>
        <v>12600</v>
      </c>
      <c r="G128" s="23"/>
      <c r="H128" s="23">
        <v>12600</v>
      </c>
      <c r="I128" s="52">
        <f t="shared" si="4"/>
        <v>0</v>
      </c>
    </row>
    <row r="129" spans="1:9" ht="12.75">
      <c r="A129" s="18" t="s">
        <v>37</v>
      </c>
      <c r="B129" s="18" t="s">
        <v>169</v>
      </c>
      <c r="C129" s="42" t="s">
        <v>134</v>
      </c>
      <c r="D129" s="23">
        <v>70000</v>
      </c>
      <c r="E129" s="23"/>
      <c r="F129" s="23">
        <f t="shared" si="5"/>
        <v>70000</v>
      </c>
      <c r="G129" s="23"/>
      <c r="H129" s="23">
        <v>70000</v>
      </c>
      <c r="I129" s="52">
        <f t="shared" si="4"/>
        <v>0</v>
      </c>
    </row>
    <row r="130" spans="1:9" ht="12.75">
      <c r="A130" s="13"/>
      <c r="B130" s="13"/>
      <c r="C130" s="1" t="s">
        <v>135</v>
      </c>
      <c r="D130" s="37">
        <f>D131</f>
        <v>96500</v>
      </c>
      <c r="E130" s="37">
        <f>E131</f>
        <v>0</v>
      </c>
      <c r="F130" s="37">
        <f>F131</f>
        <v>96500</v>
      </c>
      <c r="G130" s="37">
        <f>G131</f>
        <v>0</v>
      </c>
      <c r="H130" s="37">
        <f>H131</f>
        <v>96500</v>
      </c>
      <c r="I130" s="52">
        <f t="shared" si="4"/>
        <v>0</v>
      </c>
    </row>
    <row r="131" spans="1:9" ht="25.5">
      <c r="A131" s="18" t="s">
        <v>136</v>
      </c>
      <c r="B131" s="18">
        <v>1</v>
      </c>
      <c r="C131" s="22" t="s">
        <v>188</v>
      </c>
      <c r="D131" s="23">
        <v>96500</v>
      </c>
      <c r="E131" s="23"/>
      <c r="F131" s="23">
        <f t="shared" si="5"/>
        <v>96500</v>
      </c>
      <c r="G131" s="23"/>
      <c r="H131" s="23">
        <v>96500</v>
      </c>
      <c r="I131" s="52">
        <f t="shared" si="4"/>
        <v>0</v>
      </c>
    </row>
    <row r="132" spans="1:9" ht="25.5">
      <c r="A132" s="13"/>
      <c r="B132" s="13"/>
      <c r="C132" s="1" t="s">
        <v>138</v>
      </c>
      <c r="D132" s="37">
        <f>D133+D135+D136+D137+D138</f>
        <v>50000</v>
      </c>
      <c r="E132" s="37">
        <f>E133+E135+E136+E137+E138</f>
        <v>0</v>
      </c>
      <c r="F132" s="37">
        <f>F133+F135+F136+F137+F138</f>
        <v>50000</v>
      </c>
      <c r="G132" s="37">
        <f>G133+G135+G136+G137+G138</f>
        <v>0</v>
      </c>
      <c r="H132" s="37">
        <f>H133+H135+H136+H137+H138</f>
        <v>50000</v>
      </c>
      <c r="I132" s="52">
        <f t="shared" si="4"/>
        <v>0</v>
      </c>
    </row>
    <row r="133" spans="1:9" ht="25.5">
      <c r="A133" s="18" t="s">
        <v>136</v>
      </c>
      <c r="B133" s="18">
        <v>1</v>
      </c>
      <c r="C133" s="22" t="s">
        <v>176</v>
      </c>
      <c r="D133" s="23">
        <v>50000</v>
      </c>
      <c r="E133" s="23"/>
      <c r="F133" s="23">
        <f t="shared" si="5"/>
        <v>50000</v>
      </c>
      <c r="G133" s="23"/>
      <c r="H133" s="23">
        <v>50000</v>
      </c>
      <c r="I133" s="52">
        <f t="shared" si="4"/>
        <v>0</v>
      </c>
    </row>
    <row r="134" spans="1:8" ht="12.75">
      <c r="A134" s="44"/>
      <c r="B134" s="44"/>
      <c r="C134" s="45"/>
      <c r="D134" s="46"/>
      <c r="E134" s="46"/>
      <c r="F134" s="46"/>
      <c r="G134" s="46"/>
      <c r="H134" s="46"/>
    </row>
    <row r="135" spans="7:8" ht="12.75">
      <c r="G135" s="49"/>
      <c r="H135" s="49"/>
    </row>
    <row r="136" spans="7:8" ht="12.75">
      <c r="G136" s="49"/>
      <c r="H136" s="49"/>
    </row>
    <row r="137" spans="7:8" ht="12.75">
      <c r="G137" s="49"/>
      <c r="H137" s="49"/>
    </row>
    <row r="138" spans="7:8" ht="12.75">
      <c r="G138" s="49"/>
      <c r="H138" s="49"/>
    </row>
    <row r="139" spans="7:8" ht="12.75">
      <c r="G139" s="49"/>
      <c r="H139" s="49"/>
    </row>
    <row r="140" spans="7:8" ht="12.75">
      <c r="G140" s="49"/>
      <c r="H140" s="49"/>
    </row>
    <row r="141" spans="7:8" ht="12.75">
      <c r="G141" s="49"/>
      <c r="H141" s="49"/>
    </row>
    <row r="142" spans="7:8" ht="12.75">
      <c r="G142" s="49"/>
      <c r="H142" s="49"/>
    </row>
    <row r="143" spans="7:8" ht="12.75">
      <c r="G143" s="49"/>
      <c r="H143" s="49"/>
    </row>
    <row r="144" spans="7:8" ht="12.75">
      <c r="G144" s="49"/>
      <c r="H144" s="49"/>
    </row>
    <row r="145" spans="7:8" ht="12.75">
      <c r="G145" s="49"/>
      <c r="H145" s="49"/>
    </row>
    <row r="146" spans="7:8" ht="12.75">
      <c r="G146" s="49"/>
      <c r="H146" s="49"/>
    </row>
    <row r="147" spans="7:8" ht="12.75">
      <c r="G147" s="49"/>
      <c r="H147" s="49"/>
    </row>
    <row r="148" spans="7:8" ht="12.75">
      <c r="G148" s="49"/>
      <c r="H148" s="49"/>
    </row>
    <row r="149" spans="7:8" ht="12.75">
      <c r="G149" s="49"/>
      <c r="H149" s="49"/>
    </row>
    <row r="150" spans="7:8" ht="12.75">
      <c r="G150" s="49"/>
      <c r="H150" s="49"/>
    </row>
    <row r="151" spans="7:8" ht="12.75">
      <c r="G151" s="49"/>
      <c r="H151" s="49"/>
    </row>
    <row r="152" spans="7:8" ht="12.75">
      <c r="G152" s="49"/>
      <c r="H152" s="49"/>
    </row>
    <row r="153" spans="7:8" ht="12.75">
      <c r="G153" s="49"/>
      <c r="H153" s="49"/>
    </row>
    <row r="154" spans="7:8" ht="12.75">
      <c r="G154" s="49"/>
      <c r="H154" s="49"/>
    </row>
    <row r="155" spans="7:8" ht="12.75">
      <c r="G155" s="49"/>
      <c r="H155" s="49"/>
    </row>
    <row r="156" spans="7:8" ht="12.75">
      <c r="G156" s="49"/>
      <c r="H156" s="49"/>
    </row>
    <row r="157" spans="7:8" ht="12.75">
      <c r="G157" s="49"/>
      <c r="H157" s="49"/>
    </row>
    <row r="158" spans="7:8" ht="12.75">
      <c r="G158" s="49"/>
      <c r="H158" s="49"/>
    </row>
    <row r="159" spans="7:8" ht="12.75">
      <c r="G159" s="49"/>
      <c r="H159" s="49"/>
    </row>
    <row r="160" spans="7:8" ht="12.75">
      <c r="G160" s="49"/>
      <c r="H160" s="49"/>
    </row>
    <row r="161" spans="7:8" ht="12.75">
      <c r="G161" s="49"/>
      <c r="H161" s="49"/>
    </row>
    <row r="162" spans="7:8" ht="12.75">
      <c r="G162" s="49"/>
      <c r="H162" s="49"/>
    </row>
    <row r="163" spans="7:8" ht="12.75">
      <c r="G163" s="49"/>
      <c r="H163" s="49"/>
    </row>
    <row r="164" spans="7:8" ht="12.75">
      <c r="G164" s="49"/>
      <c r="H164" s="49"/>
    </row>
    <row r="165" spans="7:8" ht="12.75">
      <c r="G165" s="49"/>
      <c r="H165" s="49"/>
    </row>
    <row r="166" spans="7:8" ht="12.75">
      <c r="G166" s="49"/>
      <c r="H166" s="49"/>
    </row>
    <row r="167" spans="7:8" ht="12.75">
      <c r="G167" s="49"/>
      <c r="H167" s="49"/>
    </row>
    <row r="168" spans="7:8" ht="12.75">
      <c r="G168" s="49"/>
      <c r="H168" s="49"/>
    </row>
    <row r="169" spans="7:8" ht="12.75">
      <c r="G169" s="49"/>
      <c r="H169" s="49"/>
    </row>
    <row r="170" spans="7:8" ht="12.75">
      <c r="G170" s="49"/>
      <c r="H170" s="49"/>
    </row>
    <row r="171" spans="7:8" ht="12.75">
      <c r="G171" s="49"/>
      <c r="H171" s="49"/>
    </row>
    <row r="172" spans="7:8" ht="12.75">
      <c r="G172" s="49"/>
      <c r="H172" s="49"/>
    </row>
    <row r="173" spans="7:8" ht="12.75">
      <c r="G173" s="49"/>
      <c r="H173" s="49"/>
    </row>
    <row r="174" spans="7:8" ht="12.75">
      <c r="G174" s="49"/>
      <c r="H174" s="49"/>
    </row>
    <row r="175" spans="7:8" ht="12.75">
      <c r="G175" s="49"/>
      <c r="H175" s="49"/>
    </row>
    <row r="176" spans="7:8" ht="12.75">
      <c r="G176" s="49"/>
      <c r="H176" s="49"/>
    </row>
    <row r="177" spans="7:8" ht="12.75">
      <c r="G177" s="49"/>
      <c r="H177" s="49"/>
    </row>
    <row r="178" spans="7:8" ht="12.75">
      <c r="G178" s="49"/>
      <c r="H178" s="49"/>
    </row>
    <row r="179" spans="7:8" ht="12.75">
      <c r="G179" s="49"/>
      <c r="H179" s="49"/>
    </row>
    <row r="180" spans="7:8" ht="12.75">
      <c r="G180" s="49"/>
      <c r="H180" s="49"/>
    </row>
    <row r="181" spans="7:8" ht="12.75">
      <c r="G181" s="49"/>
      <c r="H181" s="49"/>
    </row>
    <row r="182" spans="7:8" ht="12.75">
      <c r="G182" s="49"/>
      <c r="H182" s="49"/>
    </row>
    <row r="183" spans="7:8" ht="12.75">
      <c r="G183" s="49"/>
      <c r="H183" s="49"/>
    </row>
    <row r="184" spans="7:8" ht="12.75">
      <c r="G184" s="49"/>
      <c r="H184" s="49"/>
    </row>
    <row r="185" spans="7:8" ht="12.75">
      <c r="G185" s="49"/>
      <c r="H185" s="49"/>
    </row>
    <row r="186" spans="7:8" ht="12.75">
      <c r="G186" s="49"/>
      <c r="H186" s="49"/>
    </row>
    <row r="187" spans="7:8" ht="12.75">
      <c r="G187" s="49"/>
      <c r="H187" s="49"/>
    </row>
    <row r="188" spans="7:8" ht="12.75">
      <c r="G188" s="49"/>
      <c r="H188" s="49"/>
    </row>
    <row r="189" spans="7:8" ht="12.75">
      <c r="G189" s="49"/>
      <c r="H189" s="49"/>
    </row>
    <row r="190" spans="7:8" ht="12.75">
      <c r="G190" s="49"/>
      <c r="H190" s="49"/>
    </row>
    <row r="191" spans="7:8" ht="12.75">
      <c r="G191" s="49"/>
      <c r="H191" s="49"/>
    </row>
    <row r="192" spans="7:8" ht="12.75">
      <c r="G192" s="49"/>
      <c r="H192" s="49"/>
    </row>
    <row r="193" spans="7:8" ht="12.75">
      <c r="G193" s="49"/>
      <c r="H193" s="49"/>
    </row>
    <row r="194" spans="7:8" ht="12.75">
      <c r="G194" s="49"/>
      <c r="H194" s="49"/>
    </row>
    <row r="195" spans="7:8" ht="12.75">
      <c r="G195" s="49"/>
      <c r="H195" s="49"/>
    </row>
    <row r="196" spans="7:8" ht="12.75">
      <c r="G196" s="49"/>
      <c r="H196" s="49"/>
    </row>
    <row r="197" spans="7:8" ht="12.75">
      <c r="G197" s="49"/>
      <c r="H197" s="49"/>
    </row>
    <row r="198" spans="7:8" ht="12.75">
      <c r="G198" s="49"/>
      <c r="H198" s="49"/>
    </row>
    <row r="199" spans="7:8" ht="12.75">
      <c r="G199" s="49"/>
      <c r="H199" s="49"/>
    </row>
    <row r="200" spans="7:8" ht="12.75">
      <c r="G200" s="49"/>
      <c r="H200" s="49"/>
    </row>
    <row r="201" spans="7:8" ht="12.75">
      <c r="G201" s="49"/>
      <c r="H201" s="49"/>
    </row>
    <row r="202" spans="7:8" ht="12.75">
      <c r="G202" s="49"/>
      <c r="H202" s="49"/>
    </row>
    <row r="203" spans="7:8" ht="12.75">
      <c r="G203" s="49"/>
      <c r="H203" s="49"/>
    </row>
    <row r="204" spans="7:8" ht="12.75">
      <c r="G204" s="49"/>
      <c r="H204" s="49"/>
    </row>
    <row r="205" spans="7:8" ht="12.75">
      <c r="G205" s="49"/>
      <c r="H205" s="49"/>
    </row>
    <row r="206" spans="7:8" ht="12.75">
      <c r="G206" s="49"/>
      <c r="H206" s="49"/>
    </row>
    <row r="207" spans="7:8" ht="12.75">
      <c r="G207" s="49"/>
      <c r="H207" s="49"/>
    </row>
    <row r="208" spans="7:8" ht="12.75">
      <c r="G208" s="49"/>
      <c r="H208" s="49"/>
    </row>
    <row r="209" spans="7:8" ht="12.75">
      <c r="G209" s="49"/>
      <c r="H209" s="49"/>
    </row>
    <row r="210" spans="7:8" ht="12.75">
      <c r="G210" s="49"/>
      <c r="H210" s="49"/>
    </row>
    <row r="211" spans="7:8" ht="12.75">
      <c r="G211" s="49"/>
      <c r="H211" s="49"/>
    </row>
    <row r="212" spans="7:8" ht="12.75">
      <c r="G212" s="49"/>
      <c r="H212" s="49"/>
    </row>
    <row r="213" spans="7:8" ht="12.75">
      <c r="G213" s="49"/>
      <c r="H213" s="49"/>
    </row>
    <row r="214" spans="7:8" ht="12.75">
      <c r="G214" s="49"/>
      <c r="H214" s="49"/>
    </row>
    <row r="215" spans="7:8" ht="12.75">
      <c r="G215" s="49"/>
      <c r="H215" s="49"/>
    </row>
    <row r="216" spans="7:8" ht="12.75">
      <c r="G216" s="49"/>
      <c r="H216" s="49"/>
    </row>
    <row r="217" spans="7:8" ht="12.75">
      <c r="G217" s="49"/>
      <c r="H217" s="49"/>
    </row>
    <row r="218" spans="7:8" ht="12.75">
      <c r="G218" s="49"/>
      <c r="H218" s="49"/>
    </row>
    <row r="219" spans="7:8" ht="12.75">
      <c r="G219" s="49"/>
      <c r="H219" s="49"/>
    </row>
    <row r="220" spans="7:8" ht="12.75">
      <c r="G220" s="49"/>
      <c r="H220" s="49"/>
    </row>
    <row r="221" spans="7:8" ht="12.75">
      <c r="G221" s="49"/>
      <c r="H221" s="49"/>
    </row>
    <row r="222" spans="7:8" ht="12.75">
      <c r="G222" s="49"/>
      <c r="H222" s="49"/>
    </row>
    <row r="223" spans="7:8" ht="12.75">
      <c r="G223" s="49"/>
      <c r="H223" s="49"/>
    </row>
    <row r="224" spans="7:8" ht="12.75">
      <c r="G224" s="49"/>
      <c r="H224" s="49"/>
    </row>
    <row r="225" spans="7:8" ht="12.75">
      <c r="G225" s="49"/>
      <c r="H225" s="49"/>
    </row>
    <row r="226" spans="7:8" ht="12.75">
      <c r="G226" s="49"/>
      <c r="H226" s="49"/>
    </row>
    <row r="227" spans="7:8" ht="12.75">
      <c r="G227" s="49"/>
      <c r="H227" s="49"/>
    </row>
    <row r="228" spans="7:8" ht="12.75">
      <c r="G228" s="49"/>
      <c r="H228" s="49"/>
    </row>
    <row r="229" spans="7:8" ht="12.75">
      <c r="G229" s="49"/>
      <c r="H229" s="49"/>
    </row>
    <row r="230" spans="7:8" ht="12.75">
      <c r="G230" s="49"/>
      <c r="H230" s="49"/>
    </row>
    <row r="231" spans="7:8" ht="12.75">
      <c r="G231" s="49"/>
      <c r="H231" s="49"/>
    </row>
    <row r="232" spans="7:8" ht="12.75">
      <c r="G232" s="49"/>
      <c r="H232" s="49"/>
    </row>
    <row r="233" spans="7:8" ht="12.75">
      <c r="G233" s="49"/>
      <c r="H233" s="49"/>
    </row>
    <row r="234" spans="7:8" ht="12.75">
      <c r="G234" s="49"/>
      <c r="H234" s="49"/>
    </row>
    <row r="235" spans="7:8" ht="12.75">
      <c r="G235" s="49"/>
      <c r="H235" s="49"/>
    </row>
    <row r="236" spans="7:8" ht="12.75">
      <c r="G236" s="49"/>
      <c r="H236" s="49"/>
    </row>
    <row r="237" spans="7:8" ht="12.75">
      <c r="G237" s="49"/>
      <c r="H237" s="49"/>
    </row>
    <row r="238" spans="7:8" ht="12.75">
      <c r="G238" s="49"/>
      <c r="H238" s="49"/>
    </row>
    <row r="239" spans="7:8" ht="12.75">
      <c r="G239" s="49"/>
      <c r="H239" s="49"/>
    </row>
    <row r="240" spans="7:8" ht="12.75">
      <c r="G240" s="49"/>
      <c r="H240" s="49"/>
    </row>
    <row r="241" spans="7:8" ht="12.75">
      <c r="G241" s="49"/>
      <c r="H241" s="49"/>
    </row>
    <row r="242" spans="7:8" ht="12.75">
      <c r="G242" s="49"/>
      <c r="H242" s="49"/>
    </row>
    <row r="243" spans="7:8" ht="12.75">
      <c r="G243" s="49"/>
      <c r="H243" s="49"/>
    </row>
    <row r="244" spans="7:8" ht="12.75">
      <c r="G244" s="49"/>
      <c r="H244" s="49"/>
    </row>
    <row r="245" spans="7:8" ht="12.75">
      <c r="G245" s="49"/>
      <c r="H245" s="49"/>
    </row>
    <row r="246" spans="7:8" ht="12.75">
      <c r="G246" s="49"/>
      <c r="H246" s="49"/>
    </row>
    <row r="247" spans="7:8" ht="12.75">
      <c r="G247" s="49"/>
      <c r="H247" s="49"/>
    </row>
    <row r="248" spans="7:8" ht="12.75">
      <c r="G248" s="49"/>
      <c r="H248" s="49"/>
    </row>
    <row r="249" spans="7:8" ht="12.75">
      <c r="G249" s="49"/>
      <c r="H249" s="49"/>
    </row>
    <row r="250" spans="7:8" ht="12.75">
      <c r="G250" s="49"/>
      <c r="H250" s="49"/>
    </row>
    <row r="251" spans="7:8" ht="12.75">
      <c r="G251" s="49"/>
      <c r="H251" s="49"/>
    </row>
    <row r="252" spans="7:8" ht="12.75">
      <c r="G252" s="49"/>
      <c r="H252" s="49"/>
    </row>
    <row r="253" spans="7:8" ht="12.75">
      <c r="G253" s="49"/>
      <c r="H253" s="49"/>
    </row>
    <row r="254" spans="7:8" ht="12.75">
      <c r="G254" s="49"/>
      <c r="H254" s="49"/>
    </row>
    <row r="255" spans="7:8" ht="12.75">
      <c r="G255" s="49"/>
      <c r="H255" s="49"/>
    </row>
    <row r="256" spans="7:8" ht="12.75">
      <c r="G256" s="49"/>
      <c r="H256" s="49"/>
    </row>
    <row r="257" spans="7:8" ht="12.75">
      <c r="G257" s="49"/>
      <c r="H257" s="49"/>
    </row>
    <row r="258" spans="7:8" ht="12.75">
      <c r="G258" s="49"/>
      <c r="H258" s="49"/>
    </row>
    <row r="259" spans="7:8" ht="12.75">
      <c r="G259" s="49"/>
      <c r="H259" s="49"/>
    </row>
    <row r="260" spans="7:8" ht="12.75">
      <c r="G260" s="49"/>
      <c r="H260" s="49"/>
    </row>
    <row r="261" spans="7:8" ht="12.75">
      <c r="G261" s="49"/>
      <c r="H261" s="49"/>
    </row>
    <row r="262" spans="7:8" ht="12.75">
      <c r="G262" s="49"/>
      <c r="H262" s="49"/>
    </row>
    <row r="263" spans="7:8" ht="12.75">
      <c r="G263" s="49"/>
      <c r="H263" s="49"/>
    </row>
    <row r="264" spans="7:8" ht="12.75">
      <c r="G264" s="49"/>
      <c r="H264" s="49"/>
    </row>
    <row r="265" spans="7:8" ht="12.75">
      <c r="G265" s="49"/>
      <c r="H265" s="49"/>
    </row>
    <row r="266" spans="7:8" ht="12.75">
      <c r="G266" s="49"/>
      <c r="H266" s="49"/>
    </row>
    <row r="267" spans="7:8" ht="12.75">
      <c r="G267" s="49"/>
      <c r="H267" s="49"/>
    </row>
    <row r="268" spans="7:8" ht="12.75">
      <c r="G268" s="49"/>
      <c r="H268" s="49"/>
    </row>
    <row r="269" spans="7:8" ht="12.75">
      <c r="G269" s="49"/>
      <c r="H269" s="49"/>
    </row>
    <row r="270" spans="7:8" ht="12.75">
      <c r="G270" s="49"/>
      <c r="H270" s="49"/>
    </row>
    <row r="271" spans="7:8" ht="12.75">
      <c r="G271" s="49"/>
      <c r="H271" s="49"/>
    </row>
    <row r="272" spans="7:8" ht="12.75">
      <c r="G272" s="49"/>
      <c r="H272" s="49"/>
    </row>
    <row r="273" spans="7:8" ht="12.75">
      <c r="G273" s="49"/>
      <c r="H273" s="49"/>
    </row>
    <row r="274" spans="7:8" ht="12.75">
      <c r="G274" s="49"/>
      <c r="H274" s="49"/>
    </row>
    <row r="275" spans="7:8" ht="12.75">
      <c r="G275" s="49"/>
      <c r="H275" s="49"/>
    </row>
    <row r="276" spans="7:8" ht="12.75">
      <c r="G276" s="49"/>
      <c r="H276" s="49"/>
    </row>
    <row r="277" spans="7:8" ht="12.75">
      <c r="G277" s="49"/>
      <c r="H277" s="49"/>
    </row>
    <row r="278" spans="7:8" ht="12.75">
      <c r="G278" s="49"/>
      <c r="H278" s="49"/>
    </row>
    <row r="279" spans="7:8" ht="12.75">
      <c r="G279" s="49"/>
      <c r="H279" s="49"/>
    </row>
    <row r="280" spans="7:8" ht="12.75">
      <c r="G280" s="49"/>
      <c r="H280" s="49"/>
    </row>
    <row r="281" spans="7:8" ht="12.75">
      <c r="G281" s="49"/>
      <c r="H281" s="49"/>
    </row>
    <row r="282" spans="7:8" ht="12.75">
      <c r="G282" s="49"/>
      <c r="H282" s="49"/>
    </row>
    <row r="283" spans="7:8" ht="12.75">
      <c r="G283" s="49"/>
      <c r="H283" s="49"/>
    </row>
    <row r="284" spans="7:8" ht="12.75">
      <c r="G284" s="49"/>
      <c r="H284" s="49"/>
    </row>
    <row r="285" spans="7:8" ht="12.75">
      <c r="G285" s="49"/>
      <c r="H285" s="49"/>
    </row>
    <row r="286" spans="7:8" ht="12.75">
      <c r="G286" s="49"/>
      <c r="H286" s="49"/>
    </row>
    <row r="287" spans="7:8" ht="12.75">
      <c r="G287" s="49"/>
      <c r="H287" s="49"/>
    </row>
    <row r="288" spans="7:8" ht="12.75">
      <c r="G288" s="49"/>
      <c r="H288" s="49"/>
    </row>
    <row r="289" spans="7:8" ht="12.75">
      <c r="G289" s="49"/>
      <c r="H289" s="49"/>
    </row>
    <row r="290" spans="7:8" ht="12.75">
      <c r="G290" s="49"/>
      <c r="H290" s="49"/>
    </row>
    <row r="291" spans="7:8" ht="12.75">
      <c r="G291" s="49"/>
      <c r="H291" s="49"/>
    </row>
    <row r="292" spans="7:8" ht="12.75">
      <c r="G292" s="49"/>
      <c r="H292" s="49"/>
    </row>
    <row r="293" spans="7:8" ht="12.75">
      <c r="G293" s="49"/>
      <c r="H293" s="49"/>
    </row>
    <row r="294" spans="7:8" ht="12.75">
      <c r="G294" s="49"/>
      <c r="H294" s="49"/>
    </row>
    <row r="295" spans="7:8" ht="12.75">
      <c r="G295" s="49"/>
      <c r="H295" s="49"/>
    </row>
    <row r="296" spans="7:8" ht="12.75">
      <c r="G296" s="49"/>
      <c r="H296" s="49"/>
    </row>
    <row r="297" spans="7:8" ht="12.75">
      <c r="G297" s="49"/>
      <c r="H297" s="49"/>
    </row>
    <row r="298" spans="7:8" ht="12.75">
      <c r="G298" s="49"/>
      <c r="H298" s="49"/>
    </row>
    <row r="299" spans="7:8" ht="12.75">
      <c r="G299" s="49"/>
      <c r="H299" s="49"/>
    </row>
    <row r="300" spans="7:8" ht="12.75">
      <c r="G300" s="49"/>
      <c r="H300" s="49"/>
    </row>
    <row r="301" spans="7:8" ht="12.75">
      <c r="G301" s="49"/>
      <c r="H301" s="49"/>
    </row>
    <row r="302" spans="7:8" ht="12.75">
      <c r="G302" s="49"/>
      <c r="H302" s="49"/>
    </row>
    <row r="303" spans="7:8" ht="12.75">
      <c r="G303" s="49"/>
      <c r="H303" s="49"/>
    </row>
    <row r="304" spans="7:8" ht="12.75">
      <c r="G304" s="49"/>
      <c r="H304" s="49"/>
    </row>
    <row r="305" spans="7:8" ht="12.75">
      <c r="G305" s="49"/>
      <c r="H305" s="49"/>
    </row>
    <row r="306" spans="7:8" ht="12.75">
      <c r="G306" s="49"/>
      <c r="H306" s="49"/>
    </row>
    <row r="307" spans="7:8" ht="12.75">
      <c r="G307" s="49"/>
      <c r="H307" s="49"/>
    </row>
    <row r="308" spans="7:8" ht="12.75">
      <c r="G308" s="49"/>
      <c r="H308" s="49"/>
    </row>
    <row r="309" spans="7:8" ht="12.75">
      <c r="G309" s="49"/>
      <c r="H309" s="49"/>
    </row>
    <row r="310" spans="7:8" ht="12.75">
      <c r="G310" s="49"/>
      <c r="H310" s="49"/>
    </row>
    <row r="311" spans="7:8" ht="12.75">
      <c r="G311" s="49"/>
      <c r="H311" s="49"/>
    </row>
    <row r="312" spans="7:8" ht="12.75">
      <c r="G312" s="49"/>
      <c r="H312" s="49"/>
    </row>
    <row r="313" spans="7:8" ht="12.75">
      <c r="G313" s="49"/>
      <c r="H313" s="49"/>
    </row>
    <row r="314" spans="7:8" ht="12.75">
      <c r="G314" s="49"/>
      <c r="H314" s="49"/>
    </row>
    <row r="315" spans="7:8" ht="12.75">
      <c r="G315" s="49"/>
      <c r="H315" s="49"/>
    </row>
    <row r="316" spans="7:8" ht="12.75">
      <c r="G316" s="49"/>
      <c r="H316" s="49"/>
    </row>
    <row r="317" spans="7:8" ht="12.75">
      <c r="G317" s="49"/>
      <c r="H317" s="49"/>
    </row>
    <row r="318" spans="7:8" ht="12.75">
      <c r="G318" s="49"/>
      <c r="H318" s="49"/>
    </row>
    <row r="319" spans="7:8" ht="12.75">
      <c r="G319" s="49"/>
      <c r="H319" s="49"/>
    </row>
    <row r="320" spans="7:8" ht="12.75">
      <c r="G320" s="49"/>
      <c r="H320" s="49"/>
    </row>
    <row r="321" spans="7:8" ht="12.75">
      <c r="G321" s="49"/>
      <c r="H321" s="49"/>
    </row>
    <row r="322" spans="7:8" ht="12.75">
      <c r="G322" s="49"/>
      <c r="H322" s="49"/>
    </row>
    <row r="323" spans="7:8" ht="12.75">
      <c r="G323" s="49"/>
      <c r="H323" s="49"/>
    </row>
    <row r="324" spans="7:8" ht="12.75">
      <c r="G324" s="49"/>
      <c r="H324" s="49"/>
    </row>
    <row r="325" spans="7:8" ht="12.75">
      <c r="G325" s="49"/>
      <c r="H325" s="49"/>
    </row>
    <row r="326" spans="7:8" ht="12.75">
      <c r="G326" s="49"/>
      <c r="H326" s="49"/>
    </row>
    <row r="327" spans="7:8" ht="12.75">
      <c r="G327" s="49"/>
      <c r="H327" s="49"/>
    </row>
    <row r="328" spans="7:8" ht="12.75">
      <c r="G328" s="49"/>
      <c r="H328" s="49"/>
    </row>
    <row r="329" spans="7:8" ht="12.75">
      <c r="G329" s="49"/>
      <c r="H329" s="49"/>
    </row>
    <row r="330" spans="7:8" ht="12.75">
      <c r="G330" s="49"/>
      <c r="H330" s="49"/>
    </row>
    <row r="331" spans="7:8" ht="12.75">
      <c r="G331" s="49"/>
      <c r="H331" s="49"/>
    </row>
    <row r="332" spans="7:8" ht="12.75">
      <c r="G332" s="49"/>
      <c r="H332" s="49"/>
    </row>
    <row r="333" spans="7:8" ht="12.75">
      <c r="G333" s="49"/>
      <c r="H333" s="49"/>
    </row>
    <row r="334" spans="7:8" ht="12.75">
      <c r="G334" s="49"/>
      <c r="H334" s="49"/>
    </row>
    <row r="335" spans="7:8" ht="12.75">
      <c r="G335" s="49"/>
      <c r="H335" s="49"/>
    </row>
    <row r="336" spans="7:8" ht="12.75">
      <c r="G336" s="49"/>
      <c r="H336" s="49"/>
    </row>
    <row r="337" spans="7:8" ht="12.75">
      <c r="G337" s="49"/>
      <c r="H337" s="49"/>
    </row>
    <row r="338" spans="7:8" ht="12.75">
      <c r="G338" s="49"/>
      <c r="H338" s="49"/>
    </row>
    <row r="339" spans="7:8" ht="12.75">
      <c r="G339" s="49"/>
      <c r="H339" s="49"/>
    </row>
    <row r="340" spans="7:8" ht="12.75">
      <c r="G340" s="49"/>
      <c r="H340" s="49"/>
    </row>
    <row r="341" spans="7:8" ht="12.75">
      <c r="G341" s="49"/>
      <c r="H341" s="49"/>
    </row>
    <row r="342" spans="7:8" ht="12.75">
      <c r="G342" s="49"/>
      <c r="H342" s="49"/>
    </row>
    <row r="343" spans="7:8" ht="12.75">
      <c r="G343" s="49"/>
      <c r="H343" s="49"/>
    </row>
    <row r="344" spans="7:8" ht="12.75">
      <c r="G344" s="49"/>
      <c r="H344" s="49"/>
    </row>
    <row r="345" spans="7:8" ht="12.75">
      <c r="G345" s="49"/>
      <c r="H345" s="49"/>
    </row>
    <row r="346" spans="7:8" ht="12.75">
      <c r="G346" s="49"/>
      <c r="H346" s="49"/>
    </row>
    <row r="347" spans="7:8" ht="12.75">
      <c r="G347" s="49"/>
      <c r="H347" s="49"/>
    </row>
    <row r="348" spans="7:8" ht="12.75">
      <c r="G348" s="49"/>
      <c r="H348" s="49"/>
    </row>
    <row r="349" spans="7:8" ht="12.75">
      <c r="G349" s="49"/>
      <c r="H349" s="49"/>
    </row>
    <row r="350" spans="7:8" ht="12.75">
      <c r="G350" s="49"/>
      <c r="H350" s="49"/>
    </row>
    <row r="351" spans="7:8" ht="12.75">
      <c r="G351" s="49"/>
      <c r="H351" s="49"/>
    </row>
    <row r="352" spans="7:8" ht="12.75">
      <c r="G352" s="49"/>
      <c r="H352" s="49"/>
    </row>
    <row r="353" spans="7:8" ht="12.75">
      <c r="G353" s="49"/>
      <c r="H353" s="49"/>
    </row>
    <row r="354" spans="7:8" ht="12.75">
      <c r="G354" s="49"/>
      <c r="H354" s="49"/>
    </row>
    <row r="355" spans="7:8" ht="12.75">
      <c r="G355" s="49"/>
      <c r="H355" s="49"/>
    </row>
    <row r="356" spans="7:8" ht="12.75">
      <c r="G356" s="49"/>
      <c r="H356" s="49"/>
    </row>
    <row r="357" spans="7:8" ht="12.75">
      <c r="G357" s="49"/>
      <c r="H357" s="49"/>
    </row>
    <row r="358" spans="7:8" ht="12.75">
      <c r="G358" s="49"/>
      <c r="H358" s="49"/>
    </row>
    <row r="359" spans="7:8" ht="12.75">
      <c r="G359" s="49"/>
      <c r="H359" s="49"/>
    </row>
    <row r="360" spans="7:8" ht="12.75">
      <c r="G360" s="49"/>
      <c r="H360" s="49"/>
    </row>
    <row r="361" spans="7:8" ht="12.75">
      <c r="G361" s="49"/>
      <c r="H361" s="49"/>
    </row>
    <row r="362" spans="7:8" ht="12.75">
      <c r="G362" s="49"/>
      <c r="H362" s="49"/>
    </row>
    <row r="363" spans="7:8" ht="12.75">
      <c r="G363" s="49"/>
      <c r="H363" s="49"/>
    </row>
    <row r="364" spans="7:8" ht="12.75">
      <c r="G364" s="49"/>
      <c r="H364" s="49"/>
    </row>
    <row r="365" spans="7:8" ht="12.75">
      <c r="G365" s="49"/>
      <c r="H365" s="49"/>
    </row>
    <row r="366" spans="7:8" ht="12.75">
      <c r="G366" s="49"/>
      <c r="H366" s="49"/>
    </row>
    <row r="367" spans="7:8" ht="12.75">
      <c r="G367" s="49"/>
      <c r="H367" s="49"/>
    </row>
    <row r="368" spans="7:8" ht="12.75">
      <c r="G368" s="49"/>
      <c r="H368" s="49"/>
    </row>
    <row r="369" spans="7:8" ht="12.75">
      <c r="G369" s="49"/>
      <c r="H369" s="49"/>
    </row>
    <row r="370" spans="7:8" ht="12.75">
      <c r="G370" s="49"/>
      <c r="H370" s="49"/>
    </row>
    <row r="371" spans="7:8" ht="12.75">
      <c r="G371" s="49"/>
      <c r="H371" s="49"/>
    </row>
    <row r="372" spans="7:8" ht="12.75">
      <c r="G372" s="49"/>
      <c r="H372" s="49"/>
    </row>
    <row r="373" spans="7:8" ht="12.75">
      <c r="G373" s="49"/>
      <c r="H373" s="49"/>
    </row>
    <row r="374" spans="7:8" ht="12.75">
      <c r="G374" s="49"/>
      <c r="H374" s="49"/>
    </row>
    <row r="375" spans="7:8" ht="12.75">
      <c r="G375" s="49"/>
      <c r="H375" s="49"/>
    </row>
    <row r="376" spans="7:8" ht="12.75">
      <c r="G376" s="49"/>
      <c r="H376" s="49"/>
    </row>
    <row r="377" spans="7:8" ht="12.75">
      <c r="G377" s="49"/>
      <c r="H377" s="49"/>
    </row>
    <row r="378" spans="7:8" ht="12.75">
      <c r="G378" s="49"/>
      <c r="H378" s="49"/>
    </row>
    <row r="379" spans="7:8" ht="12.75">
      <c r="G379" s="49"/>
      <c r="H379" s="49"/>
    </row>
    <row r="380" spans="7:8" ht="12.75">
      <c r="G380" s="49"/>
      <c r="H380" s="49"/>
    </row>
    <row r="381" spans="7:8" ht="12.75">
      <c r="G381" s="49"/>
      <c r="H381" s="49"/>
    </row>
    <row r="382" spans="7:8" ht="12.75">
      <c r="G382" s="49"/>
      <c r="H382" s="49"/>
    </row>
    <row r="383" spans="7:8" ht="12.75">
      <c r="G383" s="49"/>
      <c r="H383" s="49"/>
    </row>
    <row r="384" spans="7:8" ht="12.75">
      <c r="G384" s="49"/>
      <c r="H384" s="49"/>
    </row>
    <row r="385" spans="7:8" ht="12.75">
      <c r="G385" s="49"/>
      <c r="H385" s="49"/>
    </row>
    <row r="386" spans="7:8" ht="12.75">
      <c r="G386" s="49"/>
      <c r="H386" s="49"/>
    </row>
    <row r="387" spans="7:8" ht="12.75">
      <c r="G387" s="49"/>
      <c r="H387" s="49"/>
    </row>
    <row r="388" spans="7:8" ht="12.75">
      <c r="G388" s="49"/>
      <c r="H388" s="49"/>
    </row>
    <row r="389" spans="7:8" ht="12.75">
      <c r="G389" s="49"/>
      <c r="H389" s="49"/>
    </row>
    <row r="390" spans="7:8" ht="12.75">
      <c r="G390" s="49"/>
      <c r="H390" s="49"/>
    </row>
    <row r="391" spans="7:8" ht="12.75">
      <c r="G391" s="49"/>
      <c r="H391" s="49"/>
    </row>
    <row r="392" spans="7:8" ht="12.75">
      <c r="G392" s="49"/>
      <c r="H392" s="49"/>
    </row>
    <row r="393" spans="7:8" ht="12.75">
      <c r="G393" s="49"/>
      <c r="H393" s="49"/>
    </row>
    <row r="394" spans="7:8" ht="12.75">
      <c r="G394" s="49"/>
      <c r="H394" s="49"/>
    </row>
    <row r="395" spans="7:8" ht="12.75">
      <c r="G395" s="49"/>
      <c r="H395" s="49"/>
    </row>
    <row r="396" spans="7:8" ht="12.75">
      <c r="G396" s="49"/>
      <c r="H396" s="49"/>
    </row>
    <row r="397" spans="7:8" ht="12.75">
      <c r="G397" s="49"/>
      <c r="H397" s="49"/>
    </row>
    <row r="398" spans="7:8" ht="12.75">
      <c r="G398" s="49"/>
      <c r="H398" s="49"/>
    </row>
    <row r="399" spans="7:8" ht="12.75">
      <c r="G399" s="49"/>
      <c r="H399" s="49"/>
    </row>
    <row r="400" spans="7:8" ht="12.75">
      <c r="G400" s="49"/>
      <c r="H400" s="49"/>
    </row>
    <row r="401" spans="7:8" ht="12.75">
      <c r="G401" s="49"/>
      <c r="H401" s="49"/>
    </row>
    <row r="402" spans="7:8" ht="12.75">
      <c r="G402" s="49"/>
      <c r="H402" s="49"/>
    </row>
    <row r="403" spans="7:8" ht="12.75">
      <c r="G403" s="49"/>
      <c r="H403" s="49"/>
    </row>
    <row r="404" spans="7:8" ht="12.75">
      <c r="G404" s="49"/>
      <c r="H404" s="49"/>
    </row>
    <row r="405" spans="7:8" ht="12.75">
      <c r="G405" s="49"/>
      <c r="H405" s="49"/>
    </row>
    <row r="406" spans="7:8" ht="12.75">
      <c r="G406" s="49"/>
      <c r="H406" s="49"/>
    </row>
    <row r="407" spans="7:8" ht="12.75">
      <c r="G407" s="49"/>
      <c r="H407" s="49"/>
    </row>
    <row r="408" spans="7:8" ht="12.75">
      <c r="G408" s="49"/>
      <c r="H408" s="49"/>
    </row>
    <row r="409" spans="7:8" ht="12.75">
      <c r="G409" s="49"/>
      <c r="H409" s="49"/>
    </row>
    <row r="410" spans="7:8" ht="12.75">
      <c r="G410" s="49"/>
      <c r="H410" s="49"/>
    </row>
    <row r="411" spans="7:8" ht="12.75">
      <c r="G411" s="49"/>
      <c r="H411" s="49"/>
    </row>
    <row r="412" spans="7:8" ht="12.75">
      <c r="G412" s="49"/>
      <c r="H412" s="49"/>
    </row>
    <row r="413" spans="7:8" ht="12.75">
      <c r="G413" s="49"/>
      <c r="H413" s="49"/>
    </row>
    <row r="414" spans="7:8" ht="12.75">
      <c r="G414" s="49"/>
      <c r="H414" s="49"/>
    </row>
    <row r="415" spans="7:8" ht="12.75">
      <c r="G415" s="49"/>
      <c r="H415" s="49"/>
    </row>
    <row r="416" spans="7:8" ht="12.75">
      <c r="G416" s="49"/>
      <c r="H416" s="49"/>
    </row>
    <row r="417" spans="7:8" ht="12.75">
      <c r="G417" s="49"/>
      <c r="H417" s="49"/>
    </row>
    <row r="418" spans="7:8" ht="12.75">
      <c r="G418" s="49"/>
      <c r="H418" s="49"/>
    </row>
    <row r="419" spans="7:8" ht="12.75">
      <c r="G419" s="49"/>
      <c r="H419" s="49"/>
    </row>
    <row r="420" spans="7:8" ht="12.75">
      <c r="G420" s="49"/>
      <c r="H420" s="49"/>
    </row>
    <row r="421" spans="7:8" ht="12.75">
      <c r="G421" s="49"/>
      <c r="H421" s="49"/>
    </row>
    <row r="422" spans="7:8" ht="12.75">
      <c r="G422" s="49"/>
      <c r="H422" s="49"/>
    </row>
    <row r="423" spans="7:8" ht="12.75">
      <c r="G423" s="49"/>
      <c r="H423" s="49"/>
    </row>
    <row r="424" spans="7:8" ht="12.75">
      <c r="G424" s="49"/>
      <c r="H424" s="49"/>
    </row>
    <row r="425" spans="7:8" ht="12.75">
      <c r="G425" s="49"/>
      <c r="H425" s="49"/>
    </row>
    <row r="426" spans="7:8" ht="12.75">
      <c r="G426" s="49"/>
      <c r="H426" s="49"/>
    </row>
    <row r="427" spans="7:8" ht="12.75">
      <c r="G427" s="49"/>
      <c r="H427" s="49"/>
    </row>
    <row r="428" spans="7:8" ht="12.75">
      <c r="G428" s="49"/>
      <c r="H428" s="49"/>
    </row>
    <row r="429" spans="7:8" ht="12.75">
      <c r="G429" s="49"/>
      <c r="H429" s="49"/>
    </row>
    <row r="430" spans="7:8" ht="12.75">
      <c r="G430" s="49"/>
      <c r="H430" s="49"/>
    </row>
    <row r="431" spans="7:8" ht="12.75">
      <c r="G431" s="49"/>
      <c r="H431" s="49"/>
    </row>
    <row r="432" spans="7:8" ht="12.75">
      <c r="G432" s="49"/>
      <c r="H432" s="49"/>
    </row>
    <row r="433" spans="7:8" ht="12.75">
      <c r="G433" s="49"/>
      <c r="H433" s="49"/>
    </row>
    <row r="434" spans="7:8" ht="12.75">
      <c r="G434" s="49"/>
      <c r="H434" s="49"/>
    </row>
    <row r="435" spans="7:8" ht="12.75">
      <c r="G435" s="49"/>
      <c r="H435" s="49"/>
    </row>
    <row r="436" spans="7:8" ht="12.75">
      <c r="G436" s="49"/>
      <c r="H436" s="49"/>
    </row>
    <row r="437" spans="7:8" ht="12.75">
      <c r="G437" s="49"/>
      <c r="H437" s="49"/>
    </row>
    <row r="438" spans="7:8" ht="12.75">
      <c r="G438" s="49"/>
      <c r="H438" s="49"/>
    </row>
    <row r="439" spans="7:8" ht="12.75">
      <c r="G439" s="49"/>
      <c r="H439" s="49"/>
    </row>
    <row r="440" spans="7:8" ht="12.75">
      <c r="G440" s="49"/>
      <c r="H440" s="49"/>
    </row>
    <row r="441" spans="7:8" ht="12.75">
      <c r="G441" s="49"/>
      <c r="H441" s="49"/>
    </row>
    <row r="442" spans="7:8" ht="12.75">
      <c r="G442" s="49"/>
      <c r="H442" s="49"/>
    </row>
    <row r="443" spans="7:8" ht="12.75">
      <c r="G443" s="49"/>
      <c r="H443" s="49"/>
    </row>
    <row r="444" spans="7:8" ht="12.75">
      <c r="G444" s="49"/>
      <c r="H444" s="49"/>
    </row>
    <row r="445" spans="7:8" ht="12.75">
      <c r="G445" s="49"/>
      <c r="H445" s="49"/>
    </row>
    <row r="446" spans="7:8" ht="12.75">
      <c r="G446" s="49"/>
      <c r="H446" s="49"/>
    </row>
    <row r="447" spans="7:8" ht="12.75">
      <c r="G447" s="49"/>
      <c r="H447" s="49"/>
    </row>
    <row r="448" spans="7:8" ht="12.75">
      <c r="G448" s="49"/>
      <c r="H448" s="49"/>
    </row>
    <row r="449" spans="7:8" ht="12.75">
      <c r="G449" s="49"/>
      <c r="H449" s="49"/>
    </row>
    <row r="450" spans="7:8" ht="12.75">
      <c r="G450" s="49"/>
      <c r="H450" s="49"/>
    </row>
    <row r="451" spans="7:8" ht="12.75">
      <c r="G451" s="49"/>
      <c r="H451" s="49"/>
    </row>
    <row r="452" spans="7:8" ht="12.75">
      <c r="G452" s="49"/>
      <c r="H452" s="49"/>
    </row>
    <row r="453" spans="7:8" ht="12.75">
      <c r="G453" s="49"/>
      <c r="H453" s="49"/>
    </row>
    <row r="454" spans="7:8" ht="12.75">
      <c r="G454" s="49"/>
      <c r="H454" s="49"/>
    </row>
    <row r="455" spans="7:8" ht="12.75">
      <c r="G455" s="49"/>
      <c r="H455" s="49"/>
    </row>
    <row r="456" spans="7:8" ht="12.75">
      <c r="G456" s="49"/>
      <c r="H456" s="49"/>
    </row>
    <row r="457" spans="7:8" ht="12.75">
      <c r="G457" s="49"/>
      <c r="H457" s="49"/>
    </row>
    <row r="458" spans="7:8" ht="12.75">
      <c r="G458" s="49"/>
      <c r="H458" s="49"/>
    </row>
    <row r="459" spans="7:8" ht="12.75">
      <c r="G459" s="49"/>
      <c r="H459" s="49"/>
    </row>
    <row r="460" spans="7:8" ht="12.75">
      <c r="G460" s="49"/>
      <c r="H460" s="49"/>
    </row>
    <row r="461" spans="7:8" ht="12.75">
      <c r="G461" s="49"/>
      <c r="H461" s="49"/>
    </row>
    <row r="462" spans="7:8" ht="12.75">
      <c r="G462" s="49"/>
      <c r="H462" s="49"/>
    </row>
    <row r="463" spans="7:8" ht="12.75">
      <c r="G463" s="49"/>
      <c r="H463" s="49"/>
    </row>
    <row r="464" spans="7:8" ht="12.75">
      <c r="G464" s="49"/>
      <c r="H464" s="49"/>
    </row>
    <row r="465" spans="7:8" ht="12.75">
      <c r="G465" s="49"/>
      <c r="H465" s="49"/>
    </row>
    <row r="466" spans="7:8" ht="12.75">
      <c r="G466" s="49"/>
      <c r="H466" s="49"/>
    </row>
    <row r="467" spans="7:8" ht="12.75">
      <c r="G467" s="49"/>
      <c r="H467" s="49"/>
    </row>
    <row r="468" spans="7:8" ht="12.75">
      <c r="G468" s="49"/>
      <c r="H468" s="49"/>
    </row>
    <row r="469" spans="7:8" ht="12.75">
      <c r="G469" s="49"/>
      <c r="H469" s="49"/>
    </row>
    <row r="470" spans="7:8" ht="12.75">
      <c r="G470" s="49"/>
      <c r="H470" s="49"/>
    </row>
    <row r="471" spans="7:8" ht="12.75">
      <c r="G471" s="49"/>
      <c r="H471" s="49"/>
    </row>
    <row r="472" spans="7:8" ht="12.75">
      <c r="G472" s="49"/>
      <c r="H472" s="49"/>
    </row>
    <row r="473" spans="7:8" ht="12.75">
      <c r="G473" s="49"/>
      <c r="H473" s="49"/>
    </row>
    <row r="474" spans="7:8" ht="12.75">
      <c r="G474" s="49"/>
      <c r="H474" s="49"/>
    </row>
    <row r="475" spans="7:8" ht="12.75">
      <c r="G475" s="49"/>
      <c r="H475" s="49"/>
    </row>
    <row r="476" spans="7:8" ht="12.75">
      <c r="G476" s="49"/>
      <c r="H476" s="49"/>
    </row>
    <row r="477" spans="7:8" ht="12.75">
      <c r="G477" s="49"/>
      <c r="H477" s="49"/>
    </row>
    <row r="478" spans="7:8" ht="12.75">
      <c r="G478" s="49"/>
      <c r="H478" s="49"/>
    </row>
    <row r="479" spans="7:8" ht="12.75">
      <c r="G479" s="49"/>
      <c r="H479" s="49"/>
    </row>
    <row r="480" spans="7:8" ht="12.75">
      <c r="G480" s="49"/>
      <c r="H480" s="49"/>
    </row>
    <row r="481" spans="7:8" ht="12.75">
      <c r="G481" s="49"/>
      <c r="H481" s="49"/>
    </row>
    <row r="482" spans="7:8" ht="12.75">
      <c r="G482" s="49"/>
      <c r="H482" s="49"/>
    </row>
    <row r="483" spans="7:8" ht="12.75">
      <c r="G483" s="49"/>
      <c r="H483" s="49"/>
    </row>
    <row r="484" spans="7:8" ht="12.75">
      <c r="G484" s="49"/>
      <c r="H484" s="49"/>
    </row>
    <row r="485" spans="7:8" ht="12.75">
      <c r="G485" s="49"/>
      <c r="H485" s="49"/>
    </row>
    <row r="486" spans="7:8" ht="12.75">
      <c r="G486" s="49"/>
      <c r="H486" s="49"/>
    </row>
    <row r="487" spans="7:8" ht="12.75">
      <c r="G487" s="49"/>
      <c r="H487" s="49"/>
    </row>
    <row r="488" spans="7:8" ht="12.75">
      <c r="G488" s="49"/>
      <c r="H488" s="49"/>
    </row>
    <row r="489" spans="7:8" ht="12.75">
      <c r="G489" s="49"/>
      <c r="H489" s="49"/>
    </row>
    <row r="490" spans="7:8" ht="12.75">
      <c r="G490" s="49"/>
      <c r="H490" s="49"/>
    </row>
    <row r="491" spans="7:8" ht="12.75">
      <c r="G491" s="49"/>
      <c r="H491" s="49"/>
    </row>
    <row r="492" spans="7:8" ht="12.75">
      <c r="G492" s="49"/>
      <c r="H492" s="49"/>
    </row>
  </sheetData>
  <autoFilter ref="A3:F133"/>
  <mergeCells count="8">
    <mergeCell ref="G1:G2"/>
    <mergeCell ref="H1:H2"/>
    <mergeCell ref="E1:E2"/>
    <mergeCell ref="F1:F2"/>
    <mergeCell ref="A1:A2"/>
    <mergeCell ref="B1:B2"/>
    <mergeCell ref="C1:C2"/>
    <mergeCell ref="D1:D2"/>
  </mergeCells>
  <printOptions horizontalCentered="1"/>
  <pageMargins left="0.2362204724409449" right="0.1968503937007874" top="1.68" bottom="0.3937007874015748" header="0.4330708661417323" footer="0.1968503937007874"/>
  <pageSetup horizontalDpi="600" verticalDpi="600" orientation="portrait" paperSize="9" r:id="rId1"/>
  <headerFooter alignWithMargins="0">
    <oddHeader>&amp;L&amp;"Arial,Aldin"ROMÂNIA
JUDEŢUL MUREŞ
CONSILIUL JUDEŢEAN&amp;C&amp;"Arial,Aldin"
Programul de investiţii publice pe anul 2007&amp;R&amp;"Arial,Aldin"Anexa nr.3/_________</oddHeader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aie6">
    <tabColor indexed="12"/>
  </sheetPr>
  <dimension ref="A1:K493"/>
  <sheetViews>
    <sheetView workbookViewId="0" topLeftCell="A1">
      <pane ySplit="4" topLeftCell="BM5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1" width="6.8515625" style="47" customWidth="1"/>
    <col min="2" max="2" width="4.57421875" style="47" customWidth="1"/>
    <col min="3" max="3" width="56.421875" style="48" customWidth="1"/>
    <col min="4" max="4" width="10.28125" style="49" customWidth="1"/>
    <col min="5" max="5" width="9.57421875" style="49" customWidth="1"/>
    <col min="6" max="6" width="11.421875" style="49" customWidth="1"/>
    <col min="7" max="7" width="10.140625" style="51" customWidth="1"/>
    <col min="8" max="8" width="10.57421875" style="51" customWidth="1"/>
    <col min="9" max="16384" width="9.140625" style="51" customWidth="1"/>
  </cols>
  <sheetData>
    <row r="1" spans="1:8" ht="12.75">
      <c r="A1" s="56" t="s">
        <v>0</v>
      </c>
      <c r="B1" s="56" t="s">
        <v>1</v>
      </c>
      <c r="C1" s="57" t="s">
        <v>2</v>
      </c>
      <c r="D1" s="56" t="s">
        <v>185</v>
      </c>
      <c r="E1" s="54" t="s">
        <v>186</v>
      </c>
      <c r="F1" s="54" t="s">
        <v>187</v>
      </c>
      <c r="G1" s="54" t="s">
        <v>170</v>
      </c>
      <c r="H1" s="54" t="s">
        <v>171</v>
      </c>
    </row>
    <row r="2" spans="1:8" ht="12.75">
      <c r="A2" s="56"/>
      <c r="B2" s="56"/>
      <c r="C2" s="57"/>
      <c r="D2" s="56"/>
      <c r="E2" s="55"/>
      <c r="F2" s="55"/>
      <c r="G2" s="55"/>
      <c r="H2" s="55"/>
    </row>
    <row r="3" spans="1:8" ht="12.75">
      <c r="A3" s="2">
        <v>0</v>
      </c>
      <c r="B3" s="2">
        <v>1</v>
      </c>
      <c r="C3" s="6">
        <v>2</v>
      </c>
      <c r="D3" s="2">
        <v>3</v>
      </c>
      <c r="E3" s="2">
        <v>4</v>
      </c>
      <c r="F3" s="2">
        <v>5</v>
      </c>
      <c r="G3" s="2">
        <v>4</v>
      </c>
      <c r="H3" s="2">
        <v>5</v>
      </c>
    </row>
    <row r="4" spans="1:9" ht="12.75">
      <c r="A4" s="8"/>
      <c r="B4" s="9"/>
      <c r="C4" s="10" t="s">
        <v>4</v>
      </c>
      <c r="D4" s="11">
        <f>D5+D59+D89+D92+D95+D98+D116+D120+D131+D133</f>
        <v>11347999</v>
      </c>
      <c r="E4" s="11">
        <f>E5+E59+E89+E92+E95+E98+E116+E120+E131+E133</f>
        <v>0</v>
      </c>
      <c r="F4" s="11">
        <f>F5+F59+F89+F92+F95+F98+F116+F120+F131+F133</f>
        <v>11347999</v>
      </c>
      <c r="G4" s="11">
        <f>G5+G59+G89+G92+G95+G98+G116+G120+G131+G133</f>
        <v>94000</v>
      </c>
      <c r="H4" s="11">
        <f>H5+H59+H89+H92+H95+H98+H116+H120+H131+H133</f>
        <v>11253999</v>
      </c>
      <c r="I4" s="52">
        <f aca="true" t="shared" si="0" ref="I4:I35">H4+G4-F4</f>
        <v>0</v>
      </c>
    </row>
    <row r="5" spans="1:9" ht="12.75">
      <c r="A5" s="13"/>
      <c r="B5" s="14"/>
      <c r="C5" s="15" t="s">
        <v>5</v>
      </c>
      <c r="D5" s="16">
        <f>D6+D32+D40+D43+D45+D52+D56+D30</f>
        <v>5244634</v>
      </c>
      <c r="E5" s="16">
        <f>E6+E32+E40+E43+E45+E52+E56+E30</f>
        <v>0</v>
      </c>
      <c r="F5" s="16">
        <f>F6+F32+F40+F43+F45+F52+F56+F30</f>
        <v>5244634</v>
      </c>
      <c r="G5" s="16">
        <f>G6+G32+G40+G43+G45+G52+G56+G30</f>
        <v>49000</v>
      </c>
      <c r="H5" s="16">
        <f>H6+H32+H40+H43+H45+H52+H56+H30</f>
        <v>5195634</v>
      </c>
      <c r="I5" s="52">
        <f t="shared" si="0"/>
        <v>0</v>
      </c>
    </row>
    <row r="6" spans="1:9" ht="12.75">
      <c r="A6" s="18"/>
      <c r="B6" s="19"/>
      <c r="C6" s="20" t="s">
        <v>6</v>
      </c>
      <c r="D6" s="21">
        <f>SUM(D7:D12)+D13+D19+D25+D28</f>
        <v>1489888</v>
      </c>
      <c r="E6" s="21">
        <f>SUM(E7:E12)+E13+E19+E25+E28</f>
        <v>0</v>
      </c>
      <c r="F6" s="21">
        <f>SUM(F7:F12)+F13+F19+F25+F28</f>
        <v>1489888</v>
      </c>
      <c r="G6" s="21">
        <f>SUM(G7:G12)+G13+G19+G25+G28</f>
        <v>0</v>
      </c>
      <c r="H6" s="21">
        <f>SUM(H7:H12)+H13+H19+H25+H28</f>
        <v>1489888</v>
      </c>
      <c r="I6" s="52">
        <f t="shared" si="0"/>
        <v>0</v>
      </c>
    </row>
    <row r="7" spans="1:9" ht="25.5">
      <c r="A7" s="18" t="s">
        <v>7</v>
      </c>
      <c r="B7" s="18">
        <v>1</v>
      </c>
      <c r="C7" s="22" t="s">
        <v>8</v>
      </c>
      <c r="D7" s="23">
        <v>65000</v>
      </c>
      <c r="E7" s="23"/>
      <c r="F7" s="23">
        <f aca="true" t="shared" si="1" ref="F7:F12">D7+E7</f>
        <v>65000</v>
      </c>
      <c r="G7" s="23"/>
      <c r="H7" s="23">
        <v>65000</v>
      </c>
      <c r="I7" s="52">
        <f t="shared" si="0"/>
        <v>0</v>
      </c>
    </row>
    <row r="8" spans="1:9" ht="12.75">
      <c r="A8" s="18" t="s">
        <v>7</v>
      </c>
      <c r="B8" s="18">
        <v>2</v>
      </c>
      <c r="C8" s="22" t="s">
        <v>9</v>
      </c>
      <c r="D8" s="23">
        <v>5000</v>
      </c>
      <c r="E8" s="23"/>
      <c r="F8" s="23">
        <f t="shared" si="1"/>
        <v>5000</v>
      </c>
      <c r="G8" s="23"/>
      <c r="H8" s="23">
        <v>5000</v>
      </c>
      <c r="I8" s="52">
        <f t="shared" si="0"/>
        <v>0</v>
      </c>
    </row>
    <row r="9" spans="1:9" ht="12.75">
      <c r="A9" s="18" t="s">
        <v>7</v>
      </c>
      <c r="B9" s="18">
        <v>3</v>
      </c>
      <c r="C9" s="22" t="s">
        <v>10</v>
      </c>
      <c r="D9" s="23">
        <v>100000</v>
      </c>
      <c r="E9" s="23"/>
      <c r="F9" s="23">
        <f t="shared" si="1"/>
        <v>100000</v>
      </c>
      <c r="G9" s="23"/>
      <c r="H9" s="23">
        <v>100000</v>
      </c>
      <c r="I9" s="52">
        <f t="shared" si="0"/>
        <v>0</v>
      </c>
    </row>
    <row r="10" spans="1:9" ht="25.5">
      <c r="A10" s="18" t="s">
        <v>7</v>
      </c>
      <c r="B10" s="18">
        <v>4</v>
      </c>
      <c r="C10" s="22" t="s">
        <v>11</v>
      </c>
      <c r="D10" s="23">
        <v>69500</v>
      </c>
      <c r="E10" s="23"/>
      <c r="F10" s="23">
        <f t="shared" si="1"/>
        <v>69500</v>
      </c>
      <c r="G10" s="23"/>
      <c r="H10" s="23">
        <f>80000-10500</f>
        <v>69500</v>
      </c>
      <c r="I10" s="52">
        <f t="shared" si="0"/>
        <v>0</v>
      </c>
    </row>
    <row r="11" spans="1:9" ht="25.5">
      <c r="A11" s="18" t="s">
        <v>7</v>
      </c>
      <c r="B11" s="18">
        <v>5</v>
      </c>
      <c r="C11" s="22" t="s">
        <v>12</v>
      </c>
      <c r="D11" s="23">
        <v>50000</v>
      </c>
      <c r="E11" s="23"/>
      <c r="F11" s="23">
        <f t="shared" si="1"/>
        <v>50000</v>
      </c>
      <c r="G11" s="23"/>
      <c r="H11" s="23">
        <v>50000</v>
      </c>
      <c r="I11" s="52">
        <f t="shared" si="0"/>
        <v>0</v>
      </c>
    </row>
    <row r="12" spans="1:9" ht="25.5">
      <c r="A12" s="18" t="s">
        <v>198</v>
      </c>
      <c r="B12" s="18"/>
      <c r="C12" s="22" t="s">
        <v>197</v>
      </c>
      <c r="D12" s="23"/>
      <c r="E12" s="23">
        <v>100000</v>
      </c>
      <c r="F12" s="23">
        <f t="shared" si="1"/>
        <v>100000</v>
      </c>
      <c r="G12" s="23"/>
      <c r="H12" s="23">
        <v>100000</v>
      </c>
      <c r="I12" s="52">
        <f t="shared" si="0"/>
        <v>0</v>
      </c>
    </row>
    <row r="13" spans="1:9" ht="12.75">
      <c r="A13" s="18"/>
      <c r="B13" s="18">
        <v>6</v>
      </c>
      <c r="C13" s="25" t="s">
        <v>13</v>
      </c>
      <c r="D13" s="26">
        <f>SUM(D14:D18)</f>
        <v>776500</v>
      </c>
      <c r="E13" s="26">
        <f>SUM(E14:E18)</f>
        <v>-100000</v>
      </c>
      <c r="F13" s="26">
        <f>SUM(F14:F18)</f>
        <v>676500</v>
      </c>
      <c r="G13" s="26">
        <f>SUM(G14:G18)</f>
        <v>0</v>
      </c>
      <c r="H13" s="26">
        <f>SUM(H14:H18)</f>
        <v>676500</v>
      </c>
      <c r="I13" s="52">
        <f t="shared" si="0"/>
        <v>0</v>
      </c>
    </row>
    <row r="14" spans="1:9" ht="12.75">
      <c r="A14" s="18" t="s">
        <v>7</v>
      </c>
      <c r="B14" s="18" t="s">
        <v>123</v>
      </c>
      <c r="C14" s="22" t="s">
        <v>14</v>
      </c>
      <c r="D14" s="23">
        <v>72000</v>
      </c>
      <c r="E14" s="23"/>
      <c r="F14" s="23">
        <f>D14+E14</f>
        <v>72000</v>
      </c>
      <c r="G14" s="23"/>
      <c r="H14" s="23">
        <v>72000</v>
      </c>
      <c r="I14" s="52">
        <f t="shared" si="0"/>
        <v>0</v>
      </c>
    </row>
    <row r="15" spans="1:9" ht="12.75">
      <c r="A15" s="18" t="s">
        <v>7</v>
      </c>
      <c r="B15" s="18" t="s">
        <v>124</v>
      </c>
      <c r="C15" s="22" t="s">
        <v>15</v>
      </c>
      <c r="D15" s="23">
        <v>165600</v>
      </c>
      <c r="E15" s="23">
        <v>-100000</v>
      </c>
      <c r="F15" s="23">
        <f>D15+E15</f>
        <v>65600</v>
      </c>
      <c r="G15" s="23"/>
      <c r="H15" s="23">
        <f>165600-100000</f>
        <v>65600</v>
      </c>
      <c r="I15" s="52">
        <f t="shared" si="0"/>
        <v>0</v>
      </c>
    </row>
    <row r="16" spans="1:9" ht="25.5">
      <c r="A16" s="18" t="s">
        <v>7</v>
      </c>
      <c r="B16" s="18" t="s">
        <v>125</v>
      </c>
      <c r="C16" s="22" t="s">
        <v>16</v>
      </c>
      <c r="D16" s="23">
        <v>500000</v>
      </c>
      <c r="E16" s="23"/>
      <c r="F16" s="23">
        <f>D16+E16</f>
        <v>500000</v>
      </c>
      <c r="G16" s="23"/>
      <c r="H16" s="23">
        <v>500000</v>
      </c>
      <c r="I16" s="52">
        <f t="shared" si="0"/>
        <v>0</v>
      </c>
    </row>
    <row r="17" spans="1:9" ht="25.5">
      <c r="A17" s="18" t="s">
        <v>7</v>
      </c>
      <c r="B17" s="18" t="s">
        <v>127</v>
      </c>
      <c r="C17" s="22" t="s">
        <v>17</v>
      </c>
      <c r="D17" s="23">
        <v>25000</v>
      </c>
      <c r="E17" s="23"/>
      <c r="F17" s="23">
        <f>D17+E17</f>
        <v>25000</v>
      </c>
      <c r="G17" s="23"/>
      <c r="H17" s="23">
        <v>25000</v>
      </c>
      <c r="I17" s="52">
        <f t="shared" si="0"/>
        <v>0</v>
      </c>
    </row>
    <row r="18" spans="1:9" ht="12.75">
      <c r="A18" s="18" t="s">
        <v>7</v>
      </c>
      <c r="B18" s="18" t="s">
        <v>128</v>
      </c>
      <c r="C18" s="22" t="s">
        <v>145</v>
      </c>
      <c r="D18" s="23">
        <v>13900</v>
      </c>
      <c r="E18" s="23"/>
      <c r="F18" s="23">
        <f>D18+E18</f>
        <v>13900</v>
      </c>
      <c r="G18" s="23"/>
      <c r="H18" s="23">
        <v>13900</v>
      </c>
      <c r="I18" s="52">
        <f t="shared" si="0"/>
        <v>0</v>
      </c>
    </row>
    <row r="19" spans="1:9" ht="12.75">
      <c r="A19" s="18"/>
      <c r="B19" s="18">
        <v>7</v>
      </c>
      <c r="C19" s="25" t="s">
        <v>19</v>
      </c>
      <c r="D19" s="26">
        <f>SUM(D20:D24)</f>
        <v>283388</v>
      </c>
      <c r="E19" s="26">
        <f>SUM(E20:E24)</f>
        <v>0</v>
      </c>
      <c r="F19" s="26">
        <f>SUM(F20:F24)</f>
        <v>283388</v>
      </c>
      <c r="G19" s="26">
        <f>SUM(G20:G24)</f>
        <v>0</v>
      </c>
      <c r="H19" s="26">
        <f>SUM(H20:H24)</f>
        <v>283388</v>
      </c>
      <c r="I19" s="52">
        <f t="shared" si="0"/>
        <v>0</v>
      </c>
    </row>
    <row r="20" spans="1:9" ht="12.75">
      <c r="A20" s="18" t="s">
        <v>7</v>
      </c>
      <c r="B20" s="18" t="s">
        <v>161</v>
      </c>
      <c r="C20" s="22" t="s">
        <v>20</v>
      </c>
      <c r="D20" s="23">
        <v>26600</v>
      </c>
      <c r="E20" s="23"/>
      <c r="F20" s="23">
        <f>D20+E20</f>
        <v>26600</v>
      </c>
      <c r="G20" s="23"/>
      <c r="H20" s="23">
        <v>26600</v>
      </c>
      <c r="I20" s="52">
        <f t="shared" si="0"/>
        <v>0</v>
      </c>
    </row>
    <row r="21" spans="1:9" ht="12.75">
      <c r="A21" s="18" t="s">
        <v>7</v>
      </c>
      <c r="B21" s="18" t="s">
        <v>189</v>
      </c>
      <c r="C21" s="22" t="s">
        <v>177</v>
      </c>
      <c r="D21" s="23">
        <v>188942</v>
      </c>
      <c r="E21" s="23"/>
      <c r="F21" s="23">
        <f>D21+E21</f>
        <v>188942</v>
      </c>
      <c r="G21" s="23"/>
      <c r="H21" s="23">
        <v>188942</v>
      </c>
      <c r="I21" s="52">
        <f t="shared" si="0"/>
        <v>0</v>
      </c>
    </row>
    <row r="22" spans="1:9" ht="12.75">
      <c r="A22" s="18" t="s">
        <v>7</v>
      </c>
      <c r="B22" s="18" t="s">
        <v>192</v>
      </c>
      <c r="C22" s="22" t="s">
        <v>22</v>
      </c>
      <c r="D22" s="23">
        <v>39092</v>
      </c>
      <c r="E22" s="23"/>
      <c r="F22" s="23">
        <f>D22+E22</f>
        <v>39092</v>
      </c>
      <c r="G22" s="23"/>
      <c r="H22" s="23">
        <v>39092</v>
      </c>
      <c r="I22" s="52">
        <f t="shared" si="0"/>
        <v>0</v>
      </c>
    </row>
    <row r="23" spans="1:9" ht="12.75">
      <c r="A23" s="18" t="s">
        <v>7</v>
      </c>
      <c r="B23" s="18" t="s">
        <v>193</v>
      </c>
      <c r="C23" s="22" t="s">
        <v>23</v>
      </c>
      <c r="D23" s="23">
        <v>20849</v>
      </c>
      <c r="E23" s="23"/>
      <c r="F23" s="23">
        <f>D23+E23</f>
        <v>20849</v>
      </c>
      <c r="G23" s="23"/>
      <c r="H23" s="23">
        <v>20849</v>
      </c>
      <c r="I23" s="52">
        <f t="shared" si="0"/>
        <v>0</v>
      </c>
    </row>
    <row r="24" spans="1:9" ht="12.75">
      <c r="A24" s="18" t="s">
        <v>7</v>
      </c>
      <c r="B24" s="18" t="s">
        <v>194</v>
      </c>
      <c r="C24" s="22" t="s">
        <v>24</v>
      </c>
      <c r="D24" s="23">
        <v>7905</v>
      </c>
      <c r="E24" s="23"/>
      <c r="F24" s="23">
        <f>D24+E24</f>
        <v>7905</v>
      </c>
      <c r="G24" s="23"/>
      <c r="H24" s="23">
        <v>7905</v>
      </c>
      <c r="I24" s="52">
        <f t="shared" si="0"/>
        <v>0</v>
      </c>
    </row>
    <row r="25" spans="1:11" ht="25.5">
      <c r="A25" s="18"/>
      <c r="B25" s="18">
        <v>8</v>
      </c>
      <c r="C25" s="25" t="s">
        <v>25</v>
      </c>
      <c r="D25" s="26">
        <f>D26+D27</f>
        <v>20500</v>
      </c>
      <c r="E25" s="26">
        <f>E26+E27</f>
        <v>0</v>
      </c>
      <c r="F25" s="26">
        <f>F26+F27</f>
        <v>20500</v>
      </c>
      <c r="G25" s="26">
        <f>G26+G27</f>
        <v>0</v>
      </c>
      <c r="H25" s="26">
        <f>H26+H27</f>
        <v>20500</v>
      </c>
      <c r="I25" s="52">
        <f t="shared" si="0"/>
        <v>0</v>
      </c>
      <c r="K25" s="53"/>
    </row>
    <row r="26" spans="1:9" ht="25.5">
      <c r="A26" s="18" t="s">
        <v>7</v>
      </c>
      <c r="B26" s="18" t="s">
        <v>162</v>
      </c>
      <c r="C26" s="22" t="s">
        <v>26</v>
      </c>
      <c r="D26" s="23">
        <v>10000</v>
      </c>
      <c r="E26" s="23"/>
      <c r="F26" s="23">
        <f>D26+E26</f>
        <v>10000</v>
      </c>
      <c r="G26" s="23"/>
      <c r="H26" s="23">
        <v>10000</v>
      </c>
      <c r="I26" s="52">
        <f t="shared" si="0"/>
        <v>0</v>
      </c>
    </row>
    <row r="27" spans="1:9" ht="12.75">
      <c r="A27" s="18" t="s">
        <v>7</v>
      </c>
      <c r="B27" s="18" t="s">
        <v>195</v>
      </c>
      <c r="C27" s="22" t="s">
        <v>190</v>
      </c>
      <c r="D27" s="23">
        <v>10500</v>
      </c>
      <c r="E27" s="23"/>
      <c r="F27" s="23">
        <f>D27+E27</f>
        <v>10500</v>
      </c>
      <c r="G27" s="23"/>
      <c r="H27" s="23">
        <v>10500</v>
      </c>
      <c r="I27" s="52">
        <f t="shared" si="0"/>
        <v>0</v>
      </c>
    </row>
    <row r="28" spans="1:9" ht="12.75">
      <c r="A28" s="18"/>
      <c r="B28" s="18">
        <v>9</v>
      </c>
      <c r="C28" s="25" t="s">
        <v>27</v>
      </c>
      <c r="D28" s="26">
        <f>D29</f>
        <v>120000</v>
      </c>
      <c r="E28" s="26">
        <f>E29</f>
        <v>0</v>
      </c>
      <c r="F28" s="26">
        <f>F29</f>
        <v>120000</v>
      </c>
      <c r="G28" s="26">
        <f>G29</f>
        <v>0</v>
      </c>
      <c r="H28" s="26">
        <f>H29</f>
        <v>120000</v>
      </c>
      <c r="I28" s="52">
        <f t="shared" si="0"/>
        <v>0</v>
      </c>
    </row>
    <row r="29" spans="1:9" ht="12.75">
      <c r="A29" s="18" t="s">
        <v>7</v>
      </c>
      <c r="B29" s="18" t="s">
        <v>196</v>
      </c>
      <c r="C29" s="22" t="s">
        <v>18</v>
      </c>
      <c r="D29" s="23">
        <v>120000</v>
      </c>
      <c r="E29" s="23"/>
      <c r="F29" s="23">
        <f>D29+E29</f>
        <v>120000</v>
      </c>
      <c r="G29" s="23"/>
      <c r="H29" s="23">
        <v>120000</v>
      </c>
      <c r="I29" s="52">
        <f t="shared" si="0"/>
        <v>0</v>
      </c>
    </row>
    <row r="30" spans="1:9" ht="12.75">
      <c r="A30" s="18"/>
      <c r="B30" s="18"/>
      <c r="C30" s="20" t="s">
        <v>144</v>
      </c>
      <c r="D30" s="27">
        <f>D31</f>
        <v>30000</v>
      </c>
      <c r="E30" s="27">
        <f>E31</f>
        <v>0</v>
      </c>
      <c r="F30" s="27">
        <f>F31</f>
        <v>30000</v>
      </c>
      <c r="G30" s="27">
        <f>G31</f>
        <v>0</v>
      </c>
      <c r="H30" s="27">
        <f>H31</f>
        <v>30000</v>
      </c>
      <c r="I30" s="52">
        <f t="shared" si="0"/>
        <v>0</v>
      </c>
    </row>
    <row r="31" spans="1:9" ht="25.5">
      <c r="A31" s="18" t="s">
        <v>100</v>
      </c>
      <c r="B31" s="18">
        <v>1</v>
      </c>
      <c r="C31" s="28" t="s">
        <v>101</v>
      </c>
      <c r="D31" s="23">
        <v>30000</v>
      </c>
      <c r="E31" s="23"/>
      <c r="F31" s="23">
        <f>D31+E31</f>
        <v>30000</v>
      </c>
      <c r="G31" s="23"/>
      <c r="H31" s="23">
        <v>30000</v>
      </c>
      <c r="I31" s="52">
        <f t="shared" si="0"/>
        <v>0</v>
      </c>
    </row>
    <row r="32" spans="1:9" ht="12.75">
      <c r="A32" s="18"/>
      <c r="B32" s="18"/>
      <c r="C32" s="20" t="s">
        <v>28</v>
      </c>
      <c r="D32" s="27">
        <f>SUM(D33:D39)</f>
        <v>1005000</v>
      </c>
      <c r="E32" s="27">
        <f>SUM(E33:E39)</f>
        <v>0</v>
      </c>
      <c r="F32" s="27">
        <f>SUM(F33:F39)</f>
        <v>1005000</v>
      </c>
      <c r="G32" s="27">
        <f>SUM(G33:G39)</f>
        <v>20000</v>
      </c>
      <c r="H32" s="27">
        <f>SUM(H33:H39)</f>
        <v>985000</v>
      </c>
      <c r="I32" s="52">
        <f t="shared" si="0"/>
        <v>0</v>
      </c>
    </row>
    <row r="33" spans="1:9" ht="38.25">
      <c r="A33" s="18" t="s">
        <v>29</v>
      </c>
      <c r="B33" s="18">
        <v>1</v>
      </c>
      <c r="C33" s="22" t="s">
        <v>184</v>
      </c>
      <c r="D33" s="23">
        <v>900000</v>
      </c>
      <c r="E33" s="23"/>
      <c r="F33" s="23">
        <f aca="true" t="shared" si="2" ref="F33:F39">D33+E33</f>
        <v>900000</v>
      </c>
      <c r="G33" s="23"/>
      <c r="H33" s="23">
        <v>900000</v>
      </c>
      <c r="I33" s="52">
        <f t="shared" si="0"/>
        <v>0</v>
      </c>
    </row>
    <row r="34" spans="1:9" ht="12.75">
      <c r="A34" s="18" t="s">
        <v>31</v>
      </c>
      <c r="B34" s="18">
        <v>2</v>
      </c>
      <c r="C34" s="29" t="s">
        <v>32</v>
      </c>
      <c r="D34" s="23">
        <v>20000</v>
      </c>
      <c r="E34" s="23"/>
      <c r="F34" s="23">
        <f t="shared" si="2"/>
        <v>20000</v>
      </c>
      <c r="G34" s="23">
        <v>20000</v>
      </c>
      <c r="H34" s="23"/>
      <c r="I34" s="52">
        <f t="shared" si="0"/>
        <v>0</v>
      </c>
    </row>
    <row r="35" spans="1:9" ht="38.25">
      <c r="A35" s="18" t="s">
        <v>31</v>
      </c>
      <c r="B35" s="18">
        <v>3</v>
      </c>
      <c r="C35" s="22" t="s">
        <v>147</v>
      </c>
      <c r="D35" s="23">
        <v>17000</v>
      </c>
      <c r="E35" s="23"/>
      <c r="F35" s="23">
        <f t="shared" si="2"/>
        <v>17000</v>
      </c>
      <c r="G35" s="23"/>
      <c r="H35" s="23">
        <v>17000</v>
      </c>
      <c r="I35" s="52">
        <f t="shared" si="0"/>
        <v>0</v>
      </c>
    </row>
    <row r="36" spans="1:9" ht="38.25">
      <c r="A36" s="18" t="s">
        <v>31</v>
      </c>
      <c r="B36" s="18">
        <v>4</v>
      </c>
      <c r="C36" s="22" t="s">
        <v>148</v>
      </c>
      <c r="D36" s="23">
        <v>17000</v>
      </c>
      <c r="E36" s="23"/>
      <c r="F36" s="23">
        <f t="shared" si="2"/>
        <v>17000</v>
      </c>
      <c r="G36" s="23"/>
      <c r="H36" s="23">
        <v>17000</v>
      </c>
      <c r="I36" s="52">
        <f aca="true" t="shared" si="3" ref="I36:I67">H36+G36-F36</f>
        <v>0</v>
      </c>
    </row>
    <row r="37" spans="1:9" ht="38.25">
      <c r="A37" s="18" t="s">
        <v>31</v>
      </c>
      <c r="B37" s="18">
        <v>5</v>
      </c>
      <c r="C37" s="22" t="s">
        <v>149</v>
      </c>
      <c r="D37" s="23">
        <v>17000</v>
      </c>
      <c r="E37" s="23"/>
      <c r="F37" s="23">
        <f t="shared" si="2"/>
        <v>17000</v>
      </c>
      <c r="G37" s="23"/>
      <c r="H37" s="23">
        <v>17000</v>
      </c>
      <c r="I37" s="52">
        <f t="shared" si="3"/>
        <v>0</v>
      </c>
    </row>
    <row r="38" spans="1:9" ht="38.25">
      <c r="A38" s="18" t="s">
        <v>31</v>
      </c>
      <c r="B38" s="18">
        <v>6</v>
      </c>
      <c r="C38" s="22" t="s">
        <v>150</v>
      </c>
      <c r="D38" s="23">
        <v>17000</v>
      </c>
      <c r="E38" s="23"/>
      <c r="F38" s="23">
        <f t="shared" si="2"/>
        <v>17000</v>
      </c>
      <c r="G38" s="23"/>
      <c r="H38" s="23">
        <v>17000</v>
      </c>
      <c r="I38" s="52">
        <f t="shared" si="3"/>
        <v>0</v>
      </c>
    </row>
    <row r="39" spans="1:9" ht="38.25">
      <c r="A39" s="18" t="s">
        <v>31</v>
      </c>
      <c r="B39" s="18">
        <v>7</v>
      </c>
      <c r="C39" s="22" t="s">
        <v>151</v>
      </c>
      <c r="D39" s="23">
        <v>17000</v>
      </c>
      <c r="E39" s="23"/>
      <c r="F39" s="23">
        <f t="shared" si="2"/>
        <v>17000</v>
      </c>
      <c r="G39" s="23"/>
      <c r="H39" s="23">
        <v>17000</v>
      </c>
      <c r="I39" s="52">
        <f t="shared" si="3"/>
        <v>0</v>
      </c>
    </row>
    <row r="40" spans="1:9" ht="12.75">
      <c r="A40" s="18"/>
      <c r="B40" s="18"/>
      <c r="C40" s="20" t="s">
        <v>140</v>
      </c>
      <c r="D40" s="27">
        <f>SUM(D41:D42)</f>
        <v>475000</v>
      </c>
      <c r="E40" s="27">
        <f>SUM(E41:E42)</f>
        <v>0</v>
      </c>
      <c r="F40" s="27">
        <f>SUM(F41:F42)</f>
        <v>475000</v>
      </c>
      <c r="G40" s="27">
        <f>SUM(G41:G42)</f>
        <v>0</v>
      </c>
      <c r="H40" s="27">
        <f>SUM(H41:H42)</f>
        <v>475000</v>
      </c>
      <c r="I40" s="52">
        <f t="shared" si="3"/>
        <v>0</v>
      </c>
    </row>
    <row r="41" spans="1:9" ht="12.75">
      <c r="A41" s="18" t="s">
        <v>43</v>
      </c>
      <c r="B41" s="18">
        <v>1</v>
      </c>
      <c r="C41" s="22" t="s">
        <v>44</v>
      </c>
      <c r="D41" s="23">
        <v>175000</v>
      </c>
      <c r="E41" s="23"/>
      <c r="F41" s="23">
        <f>D41+E41</f>
        <v>175000</v>
      </c>
      <c r="G41" s="23"/>
      <c r="H41" s="23">
        <v>175000</v>
      </c>
      <c r="I41" s="52">
        <f t="shared" si="3"/>
        <v>0</v>
      </c>
    </row>
    <row r="42" spans="1:9" ht="25.5">
      <c r="A42" s="18" t="s">
        <v>43</v>
      </c>
      <c r="B42" s="18">
        <v>2</v>
      </c>
      <c r="C42" s="22" t="s">
        <v>146</v>
      </c>
      <c r="D42" s="23">
        <v>300000</v>
      </c>
      <c r="E42" s="23"/>
      <c r="F42" s="23">
        <f>D42+E42</f>
        <v>300000</v>
      </c>
      <c r="G42" s="23"/>
      <c r="H42" s="23">
        <v>300000</v>
      </c>
      <c r="I42" s="52">
        <f t="shared" si="3"/>
        <v>0</v>
      </c>
    </row>
    <row r="43" spans="1:9" ht="12.75">
      <c r="A43" s="18"/>
      <c r="B43" s="19"/>
      <c r="C43" s="20" t="s">
        <v>33</v>
      </c>
      <c r="D43" s="27">
        <f>D44</f>
        <v>41080</v>
      </c>
      <c r="E43" s="27">
        <f>E44</f>
        <v>0</v>
      </c>
      <c r="F43" s="27">
        <f>F44</f>
        <v>41080</v>
      </c>
      <c r="G43" s="27">
        <f>G44</f>
        <v>0</v>
      </c>
      <c r="H43" s="27">
        <f>H44</f>
        <v>41080</v>
      </c>
      <c r="I43" s="52">
        <f t="shared" si="3"/>
        <v>0</v>
      </c>
    </row>
    <row r="44" spans="1:9" ht="12.75">
      <c r="A44" s="18" t="s">
        <v>34</v>
      </c>
      <c r="B44" s="18">
        <v>1</v>
      </c>
      <c r="C44" s="22" t="s">
        <v>35</v>
      </c>
      <c r="D44" s="23">
        <v>41080</v>
      </c>
      <c r="E44" s="23"/>
      <c r="F44" s="23">
        <f>D44+E44</f>
        <v>41080</v>
      </c>
      <c r="G44" s="23"/>
      <c r="H44" s="23">
        <v>41080</v>
      </c>
      <c r="I44" s="52">
        <f t="shared" si="3"/>
        <v>0</v>
      </c>
    </row>
    <row r="45" spans="1:9" ht="12.75">
      <c r="A45" s="18"/>
      <c r="B45" s="19"/>
      <c r="C45" s="25" t="s">
        <v>36</v>
      </c>
      <c r="D45" s="27">
        <f>SUM(D46:D51)</f>
        <v>2069666</v>
      </c>
      <c r="E45" s="27">
        <f>SUM(E46:E51)</f>
        <v>0</v>
      </c>
      <c r="F45" s="27">
        <f>SUM(F46:F51)</f>
        <v>2069666</v>
      </c>
      <c r="G45" s="27">
        <f>SUM(G46:G51)</f>
        <v>0</v>
      </c>
      <c r="H45" s="27">
        <f>SUM(H46:H51)</f>
        <v>2069666</v>
      </c>
      <c r="I45" s="52">
        <f t="shared" si="3"/>
        <v>0</v>
      </c>
    </row>
    <row r="46" spans="1:9" ht="12.75">
      <c r="A46" s="18" t="s">
        <v>37</v>
      </c>
      <c r="B46" s="18">
        <v>1</v>
      </c>
      <c r="C46" s="22" t="s">
        <v>38</v>
      </c>
      <c r="D46" s="23">
        <v>29666</v>
      </c>
      <c r="E46" s="23"/>
      <c r="F46" s="23">
        <f aca="true" t="shared" si="4" ref="F46:F51">D46+E46</f>
        <v>29666</v>
      </c>
      <c r="G46" s="23"/>
      <c r="H46" s="23">
        <v>29666</v>
      </c>
      <c r="I46" s="52">
        <f t="shared" si="3"/>
        <v>0</v>
      </c>
    </row>
    <row r="47" spans="1:9" ht="25.5">
      <c r="A47" s="18" t="s">
        <v>37</v>
      </c>
      <c r="B47" s="18">
        <v>2</v>
      </c>
      <c r="C47" s="22" t="s">
        <v>39</v>
      </c>
      <c r="D47" s="23">
        <v>1440000</v>
      </c>
      <c r="E47" s="23"/>
      <c r="F47" s="23">
        <f t="shared" si="4"/>
        <v>1440000</v>
      </c>
      <c r="G47" s="23"/>
      <c r="H47" s="23">
        <v>1440000</v>
      </c>
      <c r="I47" s="52">
        <f t="shared" si="3"/>
        <v>0</v>
      </c>
    </row>
    <row r="48" spans="1:9" ht="51">
      <c r="A48" s="18" t="s">
        <v>40</v>
      </c>
      <c r="B48" s="18">
        <v>3</v>
      </c>
      <c r="C48" s="22" t="s">
        <v>41</v>
      </c>
      <c r="D48" s="23">
        <v>100000</v>
      </c>
      <c r="E48" s="23"/>
      <c r="F48" s="23">
        <f t="shared" si="4"/>
        <v>100000</v>
      </c>
      <c r="G48" s="23"/>
      <c r="H48" s="23">
        <v>100000</v>
      </c>
      <c r="I48" s="52">
        <f t="shared" si="3"/>
        <v>0</v>
      </c>
    </row>
    <row r="49" spans="1:9" ht="25.5">
      <c r="A49" s="18" t="s">
        <v>40</v>
      </c>
      <c r="B49" s="18">
        <v>4</v>
      </c>
      <c r="C49" s="22" t="s">
        <v>42</v>
      </c>
      <c r="D49" s="23">
        <v>100000</v>
      </c>
      <c r="E49" s="23"/>
      <c r="F49" s="23">
        <f t="shared" si="4"/>
        <v>100000</v>
      </c>
      <c r="G49" s="23"/>
      <c r="H49" s="23">
        <v>100000</v>
      </c>
      <c r="I49" s="52">
        <f t="shared" si="3"/>
        <v>0</v>
      </c>
    </row>
    <row r="50" spans="1:9" ht="25.5">
      <c r="A50" s="18" t="s">
        <v>37</v>
      </c>
      <c r="B50" s="18">
        <v>5</v>
      </c>
      <c r="C50" s="22" t="s">
        <v>153</v>
      </c>
      <c r="D50" s="23">
        <v>250000</v>
      </c>
      <c r="E50" s="23"/>
      <c r="F50" s="23">
        <f t="shared" si="4"/>
        <v>250000</v>
      </c>
      <c r="G50" s="23"/>
      <c r="H50" s="23">
        <v>250000</v>
      </c>
      <c r="I50" s="52">
        <f t="shared" si="3"/>
        <v>0</v>
      </c>
    </row>
    <row r="51" spans="1:9" ht="25.5">
      <c r="A51" s="18" t="s">
        <v>37</v>
      </c>
      <c r="B51" s="18">
        <v>6</v>
      </c>
      <c r="C51" s="22" t="s">
        <v>152</v>
      </c>
      <c r="D51" s="23">
        <v>150000</v>
      </c>
      <c r="E51" s="23"/>
      <c r="F51" s="23">
        <f t="shared" si="4"/>
        <v>150000</v>
      </c>
      <c r="G51" s="23"/>
      <c r="H51" s="23">
        <v>150000</v>
      </c>
      <c r="I51" s="52">
        <f t="shared" si="3"/>
        <v>0</v>
      </c>
    </row>
    <row r="52" spans="1:9" ht="12.75">
      <c r="A52" s="30"/>
      <c r="B52" s="30"/>
      <c r="C52" s="25" t="s">
        <v>142</v>
      </c>
      <c r="D52" s="31">
        <f>SUM(D53:D55)</f>
        <v>129000</v>
      </c>
      <c r="E52" s="31">
        <f>SUM(E53:E55)</f>
        <v>0</v>
      </c>
      <c r="F52" s="31">
        <f>SUM(F53:F55)</f>
        <v>129000</v>
      </c>
      <c r="G52" s="31">
        <f>SUM(G53:G55)</f>
        <v>29000</v>
      </c>
      <c r="H52" s="31">
        <f>SUM(H53:H55)</f>
        <v>100000</v>
      </c>
      <c r="I52" s="52">
        <f t="shared" si="3"/>
        <v>0</v>
      </c>
    </row>
    <row r="53" spans="1:9" ht="25.5">
      <c r="A53" s="18" t="s">
        <v>46</v>
      </c>
      <c r="B53" s="18">
        <v>1</v>
      </c>
      <c r="C53" s="22" t="s">
        <v>45</v>
      </c>
      <c r="D53" s="23">
        <v>30000</v>
      </c>
      <c r="E53" s="23"/>
      <c r="F53" s="23">
        <f>D53+E53</f>
        <v>30000</v>
      </c>
      <c r="G53" s="23"/>
      <c r="H53" s="23">
        <v>30000</v>
      </c>
      <c r="I53" s="52">
        <f t="shared" si="3"/>
        <v>0</v>
      </c>
    </row>
    <row r="54" spans="1:9" ht="38.25">
      <c r="A54" s="18" t="s">
        <v>46</v>
      </c>
      <c r="B54" s="18">
        <v>2</v>
      </c>
      <c r="C54" s="22" t="s">
        <v>141</v>
      </c>
      <c r="D54" s="23">
        <v>79000</v>
      </c>
      <c r="E54" s="23"/>
      <c r="F54" s="23">
        <f>D54+E54</f>
        <v>79000</v>
      </c>
      <c r="G54" s="23">
        <v>29000</v>
      </c>
      <c r="H54" s="23">
        <v>50000</v>
      </c>
      <c r="I54" s="52">
        <f t="shared" si="3"/>
        <v>0</v>
      </c>
    </row>
    <row r="55" spans="1:9" ht="12.75">
      <c r="A55" s="18" t="s">
        <v>46</v>
      </c>
      <c r="B55" s="18">
        <v>3</v>
      </c>
      <c r="C55" s="22" t="s">
        <v>172</v>
      </c>
      <c r="D55" s="23">
        <v>20000</v>
      </c>
      <c r="E55" s="23"/>
      <c r="F55" s="23">
        <f>D55+E55</f>
        <v>20000</v>
      </c>
      <c r="G55" s="23"/>
      <c r="H55" s="23">
        <v>20000</v>
      </c>
      <c r="I55" s="52">
        <f t="shared" si="3"/>
        <v>0</v>
      </c>
    </row>
    <row r="56" spans="1:9" ht="12.75">
      <c r="A56" s="18"/>
      <c r="B56" s="18"/>
      <c r="C56" s="25" t="s">
        <v>143</v>
      </c>
      <c r="D56" s="27">
        <f aca="true" t="shared" si="5" ref="D56:H57">D57</f>
        <v>5000</v>
      </c>
      <c r="E56" s="27">
        <f t="shared" si="5"/>
        <v>0</v>
      </c>
      <c r="F56" s="27">
        <f t="shared" si="5"/>
        <v>5000</v>
      </c>
      <c r="G56" s="27">
        <f t="shared" si="5"/>
        <v>0</v>
      </c>
      <c r="H56" s="27">
        <f t="shared" si="5"/>
        <v>5000</v>
      </c>
      <c r="I56" s="52">
        <f t="shared" si="3"/>
        <v>0</v>
      </c>
    </row>
    <row r="57" spans="1:9" ht="12.75">
      <c r="A57" s="18"/>
      <c r="B57" s="18"/>
      <c r="C57" s="32" t="s">
        <v>47</v>
      </c>
      <c r="D57" s="33">
        <f t="shared" si="5"/>
        <v>5000</v>
      </c>
      <c r="E57" s="33">
        <f t="shared" si="5"/>
        <v>0</v>
      </c>
      <c r="F57" s="33">
        <f t="shared" si="5"/>
        <v>5000</v>
      </c>
      <c r="G57" s="33">
        <f t="shared" si="5"/>
        <v>0</v>
      </c>
      <c r="H57" s="33">
        <f t="shared" si="5"/>
        <v>5000</v>
      </c>
      <c r="I57" s="52">
        <f t="shared" si="3"/>
        <v>0</v>
      </c>
    </row>
    <row r="58" spans="1:9" ht="12.75">
      <c r="A58" s="18" t="s">
        <v>48</v>
      </c>
      <c r="B58" s="34">
        <v>1</v>
      </c>
      <c r="C58" s="35" t="s">
        <v>173</v>
      </c>
      <c r="D58" s="36">
        <v>5000</v>
      </c>
      <c r="E58" s="36"/>
      <c r="F58" s="23">
        <f>D58+E58</f>
        <v>5000</v>
      </c>
      <c r="G58" s="36"/>
      <c r="H58" s="36">
        <v>5000</v>
      </c>
      <c r="I58" s="52">
        <f t="shared" si="3"/>
        <v>0</v>
      </c>
    </row>
    <row r="59" spans="1:9" ht="25.5">
      <c r="A59" s="13"/>
      <c r="B59" s="13"/>
      <c r="C59" s="1" t="s">
        <v>50</v>
      </c>
      <c r="D59" s="37">
        <f>D60+D66+D72+D81+D83+D85+D69</f>
        <v>2856965</v>
      </c>
      <c r="E59" s="37">
        <f>E60+E66+E72+E81+E83+E85+E69</f>
        <v>0</v>
      </c>
      <c r="F59" s="37">
        <f>F60+F66+F72+F81+F83+F85+F69</f>
        <v>2856965</v>
      </c>
      <c r="G59" s="37">
        <f>G60+G66+G72+G81+G83+G85+G69</f>
        <v>45000</v>
      </c>
      <c r="H59" s="37">
        <f>H60+H66+H72+H81+H83+H85+H69</f>
        <v>2811965</v>
      </c>
      <c r="I59" s="52">
        <f t="shared" si="3"/>
        <v>0</v>
      </c>
    </row>
    <row r="60" spans="1:9" ht="25.5">
      <c r="A60" s="18"/>
      <c r="B60" s="18"/>
      <c r="C60" s="32" t="s">
        <v>51</v>
      </c>
      <c r="D60" s="33">
        <f>SUM(D61:D65)</f>
        <v>291200</v>
      </c>
      <c r="E60" s="33">
        <f>SUM(E61:E65)</f>
        <v>0</v>
      </c>
      <c r="F60" s="33">
        <f>SUM(F61:F65)</f>
        <v>291200</v>
      </c>
      <c r="G60" s="33">
        <f>SUM(G61:G65)</f>
        <v>0</v>
      </c>
      <c r="H60" s="33">
        <f>SUM(H61:H65)</f>
        <v>291200</v>
      </c>
      <c r="I60" s="52">
        <f t="shared" si="3"/>
        <v>0</v>
      </c>
    </row>
    <row r="61" spans="1:10" ht="25.5">
      <c r="A61" s="18" t="s">
        <v>52</v>
      </c>
      <c r="B61" s="34">
        <v>1</v>
      </c>
      <c r="C61" s="38" t="s">
        <v>53</v>
      </c>
      <c r="D61" s="39">
        <v>180000</v>
      </c>
      <c r="E61" s="39"/>
      <c r="F61" s="23">
        <f>D61+E61</f>
        <v>180000</v>
      </c>
      <c r="G61" s="39"/>
      <c r="H61" s="39">
        <v>180000</v>
      </c>
      <c r="I61" s="52">
        <f t="shared" si="3"/>
        <v>0</v>
      </c>
      <c r="J61" s="52"/>
    </row>
    <row r="62" spans="1:9" ht="25.5">
      <c r="A62" s="18" t="s">
        <v>56</v>
      </c>
      <c r="B62" s="34">
        <v>2</v>
      </c>
      <c r="C62" s="38" t="s">
        <v>54</v>
      </c>
      <c r="D62" s="39">
        <v>20000</v>
      </c>
      <c r="E62" s="39"/>
      <c r="F62" s="23">
        <f>D62+E62</f>
        <v>20000</v>
      </c>
      <c r="G62" s="39"/>
      <c r="H62" s="39">
        <v>20000</v>
      </c>
      <c r="I62" s="52">
        <f t="shared" si="3"/>
        <v>0</v>
      </c>
    </row>
    <row r="63" spans="1:9" ht="25.5">
      <c r="A63" s="18" t="s">
        <v>56</v>
      </c>
      <c r="B63" s="34">
        <v>3</v>
      </c>
      <c r="C63" s="38" t="s">
        <v>57</v>
      </c>
      <c r="D63" s="39">
        <v>20000</v>
      </c>
      <c r="E63" s="39"/>
      <c r="F63" s="23">
        <f>D63+E63</f>
        <v>20000</v>
      </c>
      <c r="G63" s="39"/>
      <c r="H63" s="39">
        <v>20000</v>
      </c>
      <c r="I63" s="52">
        <f t="shared" si="3"/>
        <v>0</v>
      </c>
    </row>
    <row r="64" spans="1:9" ht="12.75">
      <c r="A64" s="18" t="s">
        <v>56</v>
      </c>
      <c r="B64" s="34">
        <v>4</v>
      </c>
      <c r="C64" s="38" t="s">
        <v>58</v>
      </c>
      <c r="D64" s="39">
        <v>50000</v>
      </c>
      <c r="E64" s="39"/>
      <c r="F64" s="23">
        <f>D64+E64</f>
        <v>50000</v>
      </c>
      <c r="G64" s="39"/>
      <c r="H64" s="39">
        <v>50000</v>
      </c>
      <c r="I64" s="52">
        <f t="shared" si="3"/>
        <v>0</v>
      </c>
    </row>
    <row r="65" spans="1:9" ht="12.75">
      <c r="A65" s="18" t="s">
        <v>56</v>
      </c>
      <c r="B65" s="34">
        <v>5</v>
      </c>
      <c r="C65" s="38" t="s">
        <v>59</v>
      </c>
      <c r="D65" s="39">
        <v>21200</v>
      </c>
      <c r="E65" s="39"/>
      <c r="F65" s="23">
        <f>D65+E65</f>
        <v>21200</v>
      </c>
      <c r="G65" s="39"/>
      <c r="H65" s="39">
        <v>21200</v>
      </c>
      <c r="I65" s="52">
        <f t="shared" si="3"/>
        <v>0</v>
      </c>
    </row>
    <row r="66" spans="1:9" ht="25.5">
      <c r="A66" s="18"/>
      <c r="B66" s="34"/>
      <c r="C66" s="32" t="s">
        <v>60</v>
      </c>
      <c r="D66" s="33">
        <f>SUM(D67:D68)</f>
        <v>2116000</v>
      </c>
      <c r="E66" s="33">
        <f>SUM(E67:E68)</f>
        <v>0</v>
      </c>
      <c r="F66" s="33">
        <f>SUM(F67:F68)</f>
        <v>2116000</v>
      </c>
      <c r="G66" s="33">
        <f>SUM(G67:G68)</f>
        <v>0</v>
      </c>
      <c r="H66" s="33">
        <f>SUM(H67:H68)</f>
        <v>2116000</v>
      </c>
      <c r="I66" s="52">
        <f t="shared" si="3"/>
        <v>0</v>
      </c>
    </row>
    <row r="67" spans="1:9" ht="12.75">
      <c r="A67" s="18" t="s">
        <v>52</v>
      </c>
      <c r="B67" s="34">
        <v>1</v>
      </c>
      <c r="C67" s="38" t="s">
        <v>61</v>
      </c>
      <c r="D67" s="39">
        <v>1716000</v>
      </c>
      <c r="E67" s="39"/>
      <c r="F67" s="23">
        <f>D67+E67</f>
        <v>1716000</v>
      </c>
      <c r="G67" s="39"/>
      <c r="H67" s="39">
        <v>1716000</v>
      </c>
      <c r="I67" s="52">
        <f t="shared" si="3"/>
        <v>0</v>
      </c>
    </row>
    <row r="68" spans="1:9" ht="12.75">
      <c r="A68" s="18" t="s">
        <v>56</v>
      </c>
      <c r="B68" s="34">
        <v>2</v>
      </c>
      <c r="C68" s="38" t="s">
        <v>154</v>
      </c>
      <c r="D68" s="39">
        <v>400000</v>
      </c>
      <c r="E68" s="39"/>
      <c r="F68" s="23">
        <f>D68+E68</f>
        <v>400000</v>
      </c>
      <c r="G68" s="39"/>
      <c r="H68" s="39">
        <v>400000</v>
      </c>
      <c r="I68" s="52">
        <f aca="true" t="shared" si="6" ref="I68:I99">H68+G68-F68</f>
        <v>0</v>
      </c>
    </row>
    <row r="69" spans="1:9" ht="12.75">
      <c r="A69" s="18"/>
      <c r="B69" s="18"/>
      <c r="C69" s="32" t="s">
        <v>63</v>
      </c>
      <c r="D69" s="33">
        <f>SUM(D70:D71)</f>
        <v>171465</v>
      </c>
      <c r="E69" s="33">
        <f>SUM(E70:E71)</f>
        <v>0</v>
      </c>
      <c r="F69" s="33">
        <f>SUM(F70:F71)</f>
        <v>171465</v>
      </c>
      <c r="G69" s="33">
        <f>SUM(G70:G71)</f>
        <v>0</v>
      </c>
      <c r="H69" s="33">
        <f>SUM(H70:H71)</f>
        <v>171465</v>
      </c>
      <c r="I69" s="52">
        <f t="shared" si="6"/>
        <v>0</v>
      </c>
    </row>
    <row r="70" spans="1:9" ht="12.75">
      <c r="A70" s="18" t="s">
        <v>52</v>
      </c>
      <c r="B70" s="18">
        <v>1</v>
      </c>
      <c r="C70" s="38" t="s">
        <v>64</v>
      </c>
      <c r="D70" s="40">
        <v>71465</v>
      </c>
      <c r="E70" s="40"/>
      <c r="F70" s="23">
        <f>D70+E70</f>
        <v>71465</v>
      </c>
      <c r="G70" s="40"/>
      <c r="H70" s="40">
        <v>71465</v>
      </c>
      <c r="I70" s="52">
        <f t="shared" si="6"/>
        <v>0</v>
      </c>
    </row>
    <row r="71" spans="1:9" ht="12.75">
      <c r="A71" s="18" t="s">
        <v>55</v>
      </c>
      <c r="B71" s="18">
        <v>2</v>
      </c>
      <c r="C71" s="38" t="s">
        <v>65</v>
      </c>
      <c r="D71" s="39">
        <v>100000</v>
      </c>
      <c r="E71" s="39"/>
      <c r="F71" s="23">
        <f>D71+E71</f>
        <v>100000</v>
      </c>
      <c r="G71" s="39"/>
      <c r="H71" s="39">
        <v>100000</v>
      </c>
      <c r="I71" s="52">
        <f t="shared" si="6"/>
        <v>0</v>
      </c>
    </row>
    <row r="72" spans="1:9" ht="25.5">
      <c r="A72" s="18"/>
      <c r="B72" s="18"/>
      <c r="C72" s="32" t="s">
        <v>66</v>
      </c>
      <c r="D72" s="33">
        <f>SUM(D73:D80)</f>
        <v>204800</v>
      </c>
      <c r="E72" s="33">
        <f>SUM(E73:E80)</f>
        <v>0</v>
      </c>
      <c r="F72" s="33">
        <f>SUM(F73:F80)</f>
        <v>204800</v>
      </c>
      <c r="G72" s="33">
        <f>SUM(G73:G80)</f>
        <v>0</v>
      </c>
      <c r="H72" s="33">
        <f>SUM(H73:H80)</f>
        <v>204800</v>
      </c>
      <c r="I72" s="52">
        <f t="shared" si="6"/>
        <v>0</v>
      </c>
    </row>
    <row r="73" spans="1:9" ht="12.75">
      <c r="A73" s="18" t="s">
        <v>56</v>
      </c>
      <c r="B73" s="18">
        <v>1</v>
      </c>
      <c r="C73" s="41" t="s">
        <v>67</v>
      </c>
      <c r="D73" s="36">
        <v>100000</v>
      </c>
      <c r="E73" s="36"/>
      <c r="F73" s="23">
        <f aca="true" t="shared" si="7" ref="F73:F80">D73+E73</f>
        <v>100000</v>
      </c>
      <c r="G73" s="36"/>
      <c r="H73" s="36">
        <v>100000</v>
      </c>
      <c r="I73" s="52">
        <f t="shared" si="6"/>
        <v>0</v>
      </c>
    </row>
    <row r="74" spans="1:9" ht="12.75">
      <c r="A74" s="18" t="s">
        <v>56</v>
      </c>
      <c r="B74" s="18">
        <v>2</v>
      </c>
      <c r="C74" s="42" t="s">
        <v>68</v>
      </c>
      <c r="D74" s="23">
        <v>38000</v>
      </c>
      <c r="E74" s="23"/>
      <c r="F74" s="23">
        <f t="shared" si="7"/>
        <v>38000</v>
      </c>
      <c r="G74" s="23"/>
      <c r="H74" s="23">
        <v>38000</v>
      </c>
      <c r="I74" s="52">
        <f t="shared" si="6"/>
        <v>0</v>
      </c>
    </row>
    <row r="75" spans="1:9" ht="12.75">
      <c r="A75" s="18" t="s">
        <v>56</v>
      </c>
      <c r="B75" s="18">
        <v>3</v>
      </c>
      <c r="C75" s="22" t="s">
        <v>178</v>
      </c>
      <c r="D75" s="23">
        <v>4000</v>
      </c>
      <c r="E75" s="23"/>
      <c r="F75" s="23">
        <f t="shared" si="7"/>
        <v>4000</v>
      </c>
      <c r="G75" s="23"/>
      <c r="H75" s="23">
        <v>4000</v>
      </c>
      <c r="I75" s="52">
        <f t="shared" si="6"/>
        <v>0</v>
      </c>
    </row>
    <row r="76" spans="1:9" ht="12.75">
      <c r="A76" s="18" t="s">
        <v>56</v>
      </c>
      <c r="B76" s="18">
        <v>4</v>
      </c>
      <c r="C76" s="22" t="s">
        <v>179</v>
      </c>
      <c r="D76" s="23">
        <v>10000</v>
      </c>
      <c r="E76" s="23"/>
      <c r="F76" s="23">
        <f t="shared" si="7"/>
        <v>10000</v>
      </c>
      <c r="G76" s="23"/>
      <c r="H76" s="23">
        <v>10000</v>
      </c>
      <c r="I76" s="52">
        <f t="shared" si="6"/>
        <v>0</v>
      </c>
    </row>
    <row r="77" spans="1:9" ht="25.5">
      <c r="A77" s="18" t="s">
        <v>56</v>
      </c>
      <c r="B77" s="18">
        <v>5</v>
      </c>
      <c r="C77" s="22" t="s">
        <v>71</v>
      </c>
      <c r="D77" s="23">
        <v>8800</v>
      </c>
      <c r="E77" s="23"/>
      <c r="F77" s="23">
        <f t="shared" si="7"/>
        <v>8800</v>
      </c>
      <c r="G77" s="23"/>
      <c r="H77" s="23">
        <v>8800</v>
      </c>
      <c r="I77" s="52">
        <f t="shared" si="6"/>
        <v>0</v>
      </c>
    </row>
    <row r="78" spans="1:9" ht="38.25">
      <c r="A78" s="18" t="s">
        <v>56</v>
      </c>
      <c r="B78" s="18">
        <v>6</v>
      </c>
      <c r="C78" s="22" t="s">
        <v>72</v>
      </c>
      <c r="D78" s="23">
        <v>30000</v>
      </c>
      <c r="E78" s="23"/>
      <c r="F78" s="23">
        <f t="shared" si="7"/>
        <v>30000</v>
      </c>
      <c r="G78" s="23"/>
      <c r="H78" s="23">
        <v>30000</v>
      </c>
      <c r="I78" s="52">
        <f t="shared" si="6"/>
        <v>0</v>
      </c>
    </row>
    <row r="79" spans="1:9" ht="25.5">
      <c r="A79" s="18" t="s">
        <v>56</v>
      </c>
      <c r="B79" s="18">
        <v>7</v>
      </c>
      <c r="C79" s="22" t="s">
        <v>73</v>
      </c>
      <c r="D79" s="23">
        <v>5500</v>
      </c>
      <c r="E79" s="23"/>
      <c r="F79" s="23">
        <f t="shared" si="7"/>
        <v>5500</v>
      </c>
      <c r="G79" s="23"/>
      <c r="H79" s="23">
        <v>5500</v>
      </c>
      <c r="I79" s="52">
        <f t="shared" si="6"/>
        <v>0</v>
      </c>
    </row>
    <row r="80" spans="1:9" ht="25.5">
      <c r="A80" s="18" t="s">
        <v>56</v>
      </c>
      <c r="B80" s="18">
        <v>8</v>
      </c>
      <c r="C80" s="22" t="s">
        <v>180</v>
      </c>
      <c r="D80" s="23">
        <v>8500</v>
      </c>
      <c r="E80" s="23"/>
      <c r="F80" s="23">
        <f t="shared" si="7"/>
        <v>8500</v>
      </c>
      <c r="G80" s="23"/>
      <c r="H80" s="23">
        <v>8500</v>
      </c>
      <c r="I80" s="52">
        <f t="shared" si="6"/>
        <v>0</v>
      </c>
    </row>
    <row r="81" spans="1:9" ht="25.5">
      <c r="A81" s="18"/>
      <c r="B81" s="19"/>
      <c r="C81" s="32" t="s">
        <v>75</v>
      </c>
      <c r="D81" s="33">
        <f>D82</f>
        <v>5000</v>
      </c>
      <c r="E81" s="33">
        <f>E82</f>
        <v>0</v>
      </c>
      <c r="F81" s="33">
        <f>F82</f>
        <v>5000</v>
      </c>
      <c r="G81" s="33">
        <f>G82</f>
        <v>0</v>
      </c>
      <c r="H81" s="33">
        <f>H82</f>
        <v>5000</v>
      </c>
      <c r="I81" s="52">
        <f t="shared" si="6"/>
        <v>0</v>
      </c>
    </row>
    <row r="82" spans="1:9" ht="25.5">
      <c r="A82" s="18" t="s">
        <v>56</v>
      </c>
      <c r="B82" s="34">
        <v>1</v>
      </c>
      <c r="C82" s="41" t="s">
        <v>181</v>
      </c>
      <c r="D82" s="36">
        <v>5000</v>
      </c>
      <c r="E82" s="36"/>
      <c r="F82" s="23">
        <f>D82+E82</f>
        <v>5000</v>
      </c>
      <c r="G82" s="36"/>
      <c r="H82" s="36">
        <v>5000</v>
      </c>
      <c r="I82" s="52">
        <f t="shared" si="6"/>
        <v>0</v>
      </c>
    </row>
    <row r="83" spans="1:9" ht="38.25">
      <c r="A83" s="18"/>
      <c r="B83" s="18"/>
      <c r="C83" s="32" t="s">
        <v>77</v>
      </c>
      <c r="D83" s="33">
        <f>D84</f>
        <v>3500</v>
      </c>
      <c r="E83" s="33">
        <f>E84</f>
        <v>0</v>
      </c>
      <c r="F83" s="33">
        <f>F84</f>
        <v>3500</v>
      </c>
      <c r="G83" s="33">
        <f>G84</f>
        <v>0</v>
      </c>
      <c r="H83" s="33">
        <f>H84</f>
        <v>3500</v>
      </c>
      <c r="I83" s="52">
        <f t="shared" si="6"/>
        <v>0</v>
      </c>
    </row>
    <row r="84" spans="1:9" ht="12.75">
      <c r="A84" s="18" t="s">
        <v>56</v>
      </c>
      <c r="B84" s="18">
        <v>1</v>
      </c>
      <c r="C84" s="42" t="s">
        <v>182</v>
      </c>
      <c r="D84" s="23">
        <v>3500</v>
      </c>
      <c r="E84" s="23"/>
      <c r="F84" s="23">
        <f>D84+E84</f>
        <v>3500</v>
      </c>
      <c r="G84" s="23"/>
      <c r="H84" s="23">
        <v>3500</v>
      </c>
      <c r="I84" s="52">
        <f t="shared" si="6"/>
        <v>0</v>
      </c>
    </row>
    <row r="85" spans="1:9" ht="12.75">
      <c r="A85" s="18"/>
      <c r="B85" s="18"/>
      <c r="C85" s="32" t="s">
        <v>79</v>
      </c>
      <c r="D85" s="33">
        <f>SUM(D86:D88)</f>
        <v>65000</v>
      </c>
      <c r="E85" s="33">
        <f>SUM(E86:E88)</f>
        <v>0</v>
      </c>
      <c r="F85" s="33">
        <f>SUM(F86:F88)</f>
        <v>65000</v>
      </c>
      <c r="G85" s="33">
        <f>SUM(G86:G88)</f>
        <v>45000</v>
      </c>
      <c r="H85" s="33">
        <f>SUM(H86:H88)</f>
        <v>20000</v>
      </c>
      <c r="I85" s="52">
        <f t="shared" si="6"/>
        <v>0</v>
      </c>
    </row>
    <row r="86" spans="1:9" ht="12.75">
      <c r="A86" s="18" t="s">
        <v>56</v>
      </c>
      <c r="B86" s="18">
        <v>1</v>
      </c>
      <c r="C86" s="42" t="s">
        <v>80</v>
      </c>
      <c r="D86" s="23">
        <v>35000</v>
      </c>
      <c r="E86" s="23"/>
      <c r="F86" s="23">
        <f>D86+E86</f>
        <v>35000</v>
      </c>
      <c r="G86" s="23">
        <v>35000</v>
      </c>
      <c r="H86" s="23"/>
      <c r="I86" s="52">
        <f t="shared" si="6"/>
        <v>0</v>
      </c>
    </row>
    <row r="87" spans="1:9" ht="25.5">
      <c r="A87" s="18" t="s">
        <v>56</v>
      </c>
      <c r="B87" s="18">
        <v>2</v>
      </c>
      <c r="C87" s="22" t="s">
        <v>81</v>
      </c>
      <c r="D87" s="23">
        <v>25000</v>
      </c>
      <c r="E87" s="23"/>
      <c r="F87" s="23">
        <f>D87+E87</f>
        <v>25000</v>
      </c>
      <c r="G87" s="23">
        <v>5000</v>
      </c>
      <c r="H87" s="23">
        <v>20000</v>
      </c>
      <c r="I87" s="52">
        <f t="shared" si="6"/>
        <v>0</v>
      </c>
    </row>
    <row r="88" spans="1:9" ht="12.75">
      <c r="A88" s="18" t="s">
        <v>56</v>
      </c>
      <c r="B88" s="18">
        <v>3</v>
      </c>
      <c r="C88" s="42" t="s">
        <v>82</v>
      </c>
      <c r="D88" s="23">
        <v>5000</v>
      </c>
      <c r="E88" s="23"/>
      <c r="F88" s="23">
        <f>D88+E88</f>
        <v>5000</v>
      </c>
      <c r="G88" s="23">
        <v>5000</v>
      </c>
      <c r="H88" s="23"/>
      <c r="I88" s="52">
        <f t="shared" si="6"/>
        <v>0</v>
      </c>
    </row>
    <row r="89" spans="1:9" ht="25.5">
      <c r="A89" s="13"/>
      <c r="B89" s="13"/>
      <c r="C89" s="1" t="s">
        <v>83</v>
      </c>
      <c r="D89" s="37">
        <f>SUM(D90:D91)</f>
        <v>37500</v>
      </c>
      <c r="E89" s="37">
        <f>SUM(E90:E91)</f>
        <v>0</v>
      </c>
      <c r="F89" s="37">
        <f>SUM(F90:F91)</f>
        <v>37500</v>
      </c>
      <c r="G89" s="37">
        <f>SUM(G90:G91)</f>
        <v>0</v>
      </c>
      <c r="H89" s="37">
        <f>SUM(H90:H91)</f>
        <v>37500</v>
      </c>
      <c r="I89" s="52">
        <f t="shared" si="6"/>
        <v>0</v>
      </c>
    </row>
    <row r="90" spans="1:9" ht="12.75">
      <c r="A90" s="18" t="s">
        <v>84</v>
      </c>
      <c r="B90" s="18">
        <v>1</v>
      </c>
      <c r="C90" s="22" t="s">
        <v>85</v>
      </c>
      <c r="D90" s="23">
        <v>7500</v>
      </c>
      <c r="E90" s="23"/>
      <c r="F90" s="23">
        <f>D90+E90</f>
        <v>7500</v>
      </c>
      <c r="G90" s="23"/>
      <c r="H90" s="23">
        <v>7500</v>
      </c>
      <c r="I90" s="52">
        <f t="shared" si="6"/>
        <v>0</v>
      </c>
    </row>
    <row r="91" spans="1:9" ht="25.5">
      <c r="A91" s="18" t="s">
        <v>84</v>
      </c>
      <c r="B91" s="18">
        <v>2</v>
      </c>
      <c r="C91" s="22" t="s">
        <v>86</v>
      </c>
      <c r="D91" s="23">
        <v>30000</v>
      </c>
      <c r="E91" s="23"/>
      <c r="F91" s="23">
        <f>D91+E91</f>
        <v>30000</v>
      </c>
      <c r="G91" s="23"/>
      <c r="H91" s="23">
        <v>30000</v>
      </c>
      <c r="I91" s="52">
        <f t="shared" si="6"/>
        <v>0</v>
      </c>
    </row>
    <row r="92" spans="1:9" ht="25.5">
      <c r="A92" s="13"/>
      <c r="B92" s="13"/>
      <c r="C92" s="1" t="s">
        <v>87</v>
      </c>
      <c r="D92" s="37">
        <f>SUM(D93:D94)</f>
        <v>11000</v>
      </c>
      <c r="E92" s="37">
        <f>SUM(E93:E94)</f>
        <v>0</v>
      </c>
      <c r="F92" s="37">
        <f>SUM(F93:F94)</f>
        <v>11000</v>
      </c>
      <c r="G92" s="37">
        <f>SUM(G93:G94)</f>
        <v>0</v>
      </c>
      <c r="H92" s="37">
        <f>SUM(H93:H94)</f>
        <v>11000</v>
      </c>
      <c r="I92" s="52">
        <f t="shared" si="6"/>
        <v>0</v>
      </c>
    </row>
    <row r="93" spans="1:9" ht="12.75">
      <c r="A93" s="18" t="s">
        <v>84</v>
      </c>
      <c r="B93" s="18">
        <v>1</v>
      </c>
      <c r="C93" s="22" t="s">
        <v>183</v>
      </c>
      <c r="D93" s="23">
        <v>5001</v>
      </c>
      <c r="E93" s="23"/>
      <c r="F93" s="23">
        <f>D93+E93</f>
        <v>5001</v>
      </c>
      <c r="G93" s="23"/>
      <c r="H93" s="23">
        <f>6000-999</f>
        <v>5001</v>
      </c>
      <c r="I93" s="52">
        <f t="shared" si="6"/>
        <v>0</v>
      </c>
    </row>
    <row r="94" spans="1:9" ht="12.75">
      <c r="A94" s="18" t="s">
        <v>84</v>
      </c>
      <c r="B94" s="18">
        <v>2</v>
      </c>
      <c r="C94" s="22" t="s">
        <v>89</v>
      </c>
      <c r="D94" s="23">
        <v>5999</v>
      </c>
      <c r="E94" s="23"/>
      <c r="F94" s="23">
        <f>D94+E94</f>
        <v>5999</v>
      </c>
      <c r="G94" s="23"/>
      <c r="H94" s="23">
        <f>5000+999</f>
        <v>5999</v>
      </c>
      <c r="I94" s="52">
        <f t="shared" si="6"/>
        <v>0</v>
      </c>
    </row>
    <row r="95" spans="1:9" ht="25.5">
      <c r="A95" s="13"/>
      <c r="B95" s="13"/>
      <c r="C95" s="1" t="s">
        <v>174</v>
      </c>
      <c r="D95" s="37">
        <f>D96+D97</f>
        <v>10000</v>
      </c>
      <c r="E95" s="37">
        <f>E96+E97</f>
        <v>0</v>
      </c>
      <c r="F95" s="37">
        <f>F96+F97</f>
        <v>10000</v>
      </c>
      <c r="G95" s="37">
        <f>G96+G97</f>
        <v>0</v>
      </c>
      <c r="H95" s="37">
        <f>H96+H97</f>
        <v>10000</v>
      </c>
      <c r="I95" s="52">
        <f t="shared" si="6"/>
        <v>0</v>
      </c>
    </row>
    <row r="96" spans="1:9" ht="12.75">
      <c r="A96" s="18" t="s">
        <v>84</v>
      </c>
      <c r="B96" s="18">
        <v>1</v>
      </c>
      <c r="C96" s="22" t="s">
        <v>155</v>
      </c>
      <c r="D96" s="23">
        <v>5000</v>
      </c>
      <c r="E96" s="23"/>
      <c r="F96" s="23">
        <f>D96+E96</f>
        <v>5000</v>
      </c>
      <c r="G96" s="23"/>
      <c r="H96" s="23">
        <v>5000</v>
      </c>
      <c r="I96" s="52">
        <f t="shared" si="6"/>
        <v>0</v>
      </c>
    </row>
    <row r="97" spans="1:9" ht="12.75">
      <c r="A97" s="18" t="s">
        <v>91</v>
      </c>
      <c r="B97" s="18">
        <v>2</v>
      </c>
      <c r="C97" s="22" t="s">
        <v>92</v>
      </c>
      <c r="D97" s="23">
        <v>5000</v>
      </c>
      <c r="E97" s="23"/>
      <c r="F97" s="23">
        <f>D97+E97</f>
        <v>5000</v>
      </c>
      <c r="G97" s="23"/>
      <c r="H97" s="23">
        <v>5000</v>
      </c>
      <c r="I97" s="52">
        <f t="shared" si="6"/>
        <v>0</v>
      </c>
    </row>
    <row r="98" spans="1:9" ht="25.5">
      <c r="A98" s="13"/>
      <c r="B98" s="13"/>
      <c r="C98" s="1" t="s">
        <v>93</v>
      </c>
      <c r="D98" s="37">
        <f>SUM(D99:D115)</f>
        <v>1621300</v>
      </c>
      <c r="E98" s="37">
        <f>SUM(E99:E115)</f>
        <v>0</v>
      </c>
      <c r="F98" s="37">
        <f>SUM(F99:F115)</f>
        <v>1621300</v>
      </c>
      <c r="G98" s="37">
        <f>SUM(G99:G115)</f>
        <v>0</v>
      </c>
      <c r="H98" s="37">
        <f>SUM(H99:H115)</f>
        <v>1621300</v>
      </c>
      <c r="I98" s="52">
        <f t="shared" si="6"/>
        <v>0</v>
      </c>
    </row>
    <row r="99" spans="1:9" ht="25.5">
      <c r="A99" s="18" t="s">
        <v>94</v>
      </c>
      <c r="B99" s="18">
        <v>1</v>
      </c>
      <c r="C99" s="43" t="s">
        <v>95</v>
      </c>
      <c r="D99" s="23">
        <v>119400</v>
      </c>
      <c r="E99" s="23"/>
      <c r="F99" s="23">
        <f aca="true" t="shared" si="8" ref="F99:F115">D99+E99</f>
        <v>119400</v>
      </c>
      <c r="G99" s="23"/>
      <c r="H99" s="23">
        <v>119400</v>
      </c>
      <c r="I99" s="52">
        <f t="shared" si="6"/>
        <v>0</v>
      </c>
    </row>
    <row r="100" spans="1:9" ht="38.25">
      <c r="A100" s="18" t="s">
        <v>94</v>
      </c>
      <c r="B100" s="34">
        <v>2</v>
      </c>
      <c r="C100" s="43" t="s">
        <v>96</v>
      </c>
      <c r="D100" s="23">
        <v>122400</v>
      </c>
      <c r="E100" s="23"/>
      <c r="F100" s="23">
        <f t="shared" si="8"/>
        <v>122400</v>
      </c>
      <c r="G100" s="23"/>
      <c r="H100" s="23">
        <v>122400</v>
      </c>
      <c r="I100" s="52">
        <f aca="true" t="shared" si="9" ref="I100:I131">H100+G100-F100</f>
        <v>0</v>
      </c>
    </row>
    <row r="101" spans="1:9" ht="25.5">
      <c r="A101" s="18" t="s">
        <v>94</v>
      </c>
      <c r="B101" s="18">
        <v>3</v>
      </c>
      <c r="C101" s="43" t="s">
        <v>97</v>
      </c>
      <c r="D101" s="23">
        <v>120000</v>
      </c>
      <c r="E101" s="23"/>
      <c r="F101" s="23">
        <f t="shared" si="8"/>
        <v>120000</v>
      </c>
      <c r="G101" s="23"/>
      <c r="H101" s="23">
        <v>120000</v>
      </c>
      <c r="I101" s="52">
        <f t="shared" si="9"/>
        <v>0</v>
      </c>
    </row>
    <row r="102" spans="1:9" ht="51">
      <c r="A102" s="18" t="s">
        <v>94</v>
      </c>
      <c r="B102" s="34">
        <v>4</v>
      </c>
      <c r="C102" s="43" t="s">
        <v>98</v>
      </c>
      <c r="D102" s="23">
        <v>116700</v>
      </c>
      <c r="E102" s="23"/>
      <c r="F102" s="23">
        <f t="shared" si="8"/>
        <v>116700</v>
      </c>
      <c r="G102" s="23"/>
      <c r="H102" s="23">
        <v>116700</v>
      </c>
      <c r="I102" s="52">
        <f t="shared" si="9"/>
        <v>0</v>
      </c>
    </row>
    <row r="103" spans="1:9" ht="38.25">
      <c r="A103" s="18" t="s">
        <v>94</v>
      </c>
      <c r="B103" s="18">
        <v>5</v>
      </c>
      <c r="C103" s="43" t="s">
        <v>99</v>
      </c>
      <c r="D103" s="23">
        <v>232000</v>
      </c>
      <c r="E103" s="23"/>
      <c r="F103" s="23">
        <f t="shared" si="8"/>
        <v>232000</v>
      </c>
      <c r="G103" s="23"/>
      <c r="H103" s="23">
        <v>232000</v>
      </c>
      <c r="I103" s="52">
        <f t="shared" si="9"/>
        <v>0</v>
      </c>
    </row>
    <row r="104" spans="1:9" ht="12.75">
      <c r="A104" s="18" t="s">
        <v>102</v>
      </c>
      <c r="B104" s="34">
        <v>6</v>
      </c>
      <c r="C104" s="43" t="s">
        <v>103</v>
      </c>
      <c r="D104" s="23">
        <v>90000</v>
      </c>
      <c r="E104" s="23"/>
      <c r="F104" s="23">
        <f t="shared" si="8"/>
        <v>90000</v>
      </c>
      <c r="G104" s="23"/>
      <c r="H104" s="23">
        <v>90000</v>
      </c>
      <c r="I104" s="52">
        <f t="shared" si="9"/>
        <v>0</v>
      </c>
    </row>
    <row r="105" spans="1:9" ht="25.5">
      <c r="A105" s="18" t="s">
        <v>102</v>
      </c>
      <c r="B105" s="18">
        <v>7</v>
      </c>
      <c r="C105" s="43" t="s">
        <v>104</v>
      </c>
      <c r="D105" s="23">
        <v>30000</v>
      </c>
      <c r="E105" s="23"/>
      <c r="F105" s="23">
        <f t="shared" si="8"/>
        <v>30000</v>
      </c>
      <c r="G105" s="23"/>
      <c r="H105" s="23">
        <v>30000</v>
      </c>
      <c r="I105" s="52">
        <f t="shared" si="9"/>
        <v>0</v>
      </c>
    </row>
    <row r="106" spans="1:9" ht="12.75">
      <c r="A106" s="18" t="s">
        <v>102</v>
      </c>
      <c r="B106" s="34">
        <v>8</v>
      </c>
      <c r="C106" s="43" t="s">
        <v>105</v>
      </c>
      <c r="D106" s="23">
        <v>97000</v>
      </c>
      <c r="E106" s="23"/>
      <c r="F106" s="23">
        <f t="shared" si="8"/>
        <v>97000</v>
      </c>
      <c r="G106" s="23"/>
      <c r="H106" s="23">
        <v>97000</v>
      </c>
      <c r="I106" s="52">
        <f t="shared" si="9"/>
        <v>0</v>
      </c>
    </row>
    <row r="107" spans="1:9" ht="25.5">
      <c r="A107" s="18" t="s">
        <v>102</v>
      </c>
      <c r="B107" s="18">
        <v>9</v>
      </c>
      <c r="C107" s="43" t="s">
        <v>106</v>
      </c>
      <c r="D107" s="23">
        <v>20000</v>
      </c>
      <c r="E107" s="23"/>
      <c r="F107" s="23">
        <f t="shared" si="8"/>
        <v>20000</v>
      </c>
      <c r="G107" s="23"/>
      <c r="H107" s="23">
        <v>20000</v>
      </c>
      <c r="I107" s="52">
        <f t="shared" si="9"/>
        <v>0</v>
      </c>
    </row>
    <row r="108" spans="1:9" ht="12.75">
      <c r="A108" s="18" t="s">
        <v>100</v>
      </c>
      <c r="B108" s="34">
        <v>10</v>
      </c>
      <c r="C108" s="43" t="s">
        <v>107</v>
      </c>
      <c r="D108" s="23">
        <v>36000</v>
      </c>
      <c r="E108" s="23"/>
      <c r="F108" s="23">
        <f t="shared" si="8"/>
        <v>36000</v>
      </c>
      <c r="G108" s="23"/>
      <c r="H108" s="23">
        <v>36000</v>
      </c>
      <c r="I108" s="52">
        <f t="shared" si="9"/>
        <v>0</v>
      </c>
    </row>
    <row r="109" spans="1:9" ht="25.5">
      <c r="A109" s="18" t="s">
        <v>100</v>
      </c>
      <c r="B109" s="18">
        <v>11</v>
      </c>
      <c r="C109" s="43" t="s">
        <v>108</v>
      </c>
      <c r="D109" s="23">
        <v>20000</v>
      </c>
      <c r="E109" s="23"/>
      <c r="F109" s="23">
        <f t="shared" si="8"/>
        <v>20000</v>
      </c>
      <c r="G109" s="23"/>
      <c r="H109" s="23">
        <v>20000</v>
      </c>
      <c r="I109" s="52">
        <f t="shared" si="9"/>
        <v>0</v>
      </c>
    </row>
    <row r="110" spans="1:9" ht="12.75">
      <c r="A110" s="18" t="s">
        <v>100</v>
      </c>
      <c r="B110" s="34">
        <v>12</v>
      </c>
      <c r="C110" s="43" t="s">
        <v>109</v>
      </c>
      <c r="D110" s="23">
        <v>36000</v>
      </c>
      <c r="E110" s="23"/>
      <c r="F110" s="23">
        <f t="shared" si="8"/>
        <v>36000</v>
      </c>
      <c r="G110" s="23"/>
      <c r="H110" s="23">
        <v>36000</v>
      </c>
      <c r="I110" s="52">
        <f t="shared" si="9"/>
        <v>0</v>
      </c>
    </row>
    <row r="111" spans="1:9" ht="12.75">
      <c r="A111" s="18" t="s">
        <v>100</v>
      </c>
      <c r="B111" s="18">
        <v>13</v>
      </c>
      <c r="C111" s="43" t="s">
        <v>110</v>
      </c>
      <c r="D111" s="23">
        <v>12000</v>
      </c>
      <c r="E111" s="23"/>
      <c r="F111" s="23">
        <f t="shared" si="8"/>
        <v>12000</v>
      </c>
      <c r="G111" s="23"/>
      <c r="H111" s="23">
        <v>12000</v>
      </c>
      <c r="I111" s="52">
        <f t="shared" si="9"/>
        <v>0</v>
      </c>
    </row>
    <row r="112" spans="1:9" ht="12.75">
      <c r="A112" s="18" t="s">
        <v>100</v>
      </c>
      <c r="B112" s="34">
        <v>14</v>
      </c>
      <c r="C112" s="43" t="s">
        <v>111</v>
      </c>
      <c r="D112" s="23">
        <v>6000</v>
      </c>
      <c r="E112" s="23"/>
      <c r="F112" s="23">
        <f t="shared" si="8"/>
        <v>6000</v>
      </c>
      <c r="G112" s="23"/>
      <c r="H112" s="23">
        <v>6000</v>
      </c>
      <c r="I112" s="52">
        <f t="shared" si="9"/>
        <v>0</v>
      </c>
    </row>
    <row r="113" spans="1:9" ht="25.5">
      <c r="A113" s="18" t="s">
        <v>102</v>
      </c>
      <c r="B113" s="18">
        <v>15</v>
      </c>
      <c r="C113" s="43" t="s">
        <v>112</v>
      </c>
      <c r="D113" s="23">
        <v>33800</v>
      </c>
      <c r="E113" s="23"/>
      <c r="F113" s="23">
        <f t="shared" si="8"/>
        <v>33800</v>
      </c>
      <c r="G113" s="23"/>
      <c r="H113" s="23">
        <v>33800</v>
      </c>
      <c r="I113" s="52">
        <f t="shared" si="9"/>
        <v>0</v>
      </c>
    </row>
    <row r="114" spans="1:9" ht="12.75">
      <c r="A114" s="18" t="s">
        <v>100</v>
      </c>
      <c r="B114" s="34">
        <v>16</v>
      </c>
      <c r="C114" s="43" t="s">
        <v>113</v>
      </c>
      <c r="D114" s="23">
        <v>30000</v>
      </c>
      <c r="E114" s="23"/>
      <c r="F114" s="23">
        <f t="shared" si="8"/>
        <v>30000</v>
      </c>
      <c r="G114" s="23"/>
      <c r="H114" s="23">
        <v>30000</v>
      </c>
      <c r="I114" s="52">
        <f t="shared" si="9"/>
        <v>0</v>
      </c>
    </row>
    <row r="115" spans="1:9" ht="12.75">
      <c r="A115" s="18" t="s">
        <v>100</v>
      </c>
      <c r="B115" s="18">
        <v>17</v>
      </c>
      <c r="C115" s="43" t="s">
        <v>114</v>
      </c>
      <c r="D115" s="23">
        <v>500000</v>
      </c>
      <c r="E115" s="23"/>
      <c r="F115" s="23">
        <f t="shared" si="8"/>
        <v>500000</v>
      </c>
      <c r="G115" s="23"/>
      <c r="H115" s="23">
        <v>500000</v>
      </c>
      <c r="I115" s="52">
        <f t="shared" si="9"/>
        <v>0</v>
      </c>
    </row>
    <row r="116" spans="1:9" ht="12.75">
      <c r="A116" s="13"/>
      <c r="B116" s="13"/>
      <c r="C116" s="1" t="s">
        <v>115</v>
      </c>
      <c r="D116" s="37">
        <f>SUM(D117:D119)</f>
        <v>359500</v>
      </c>
      <c r="E116" s="37">
        <f>SUM(E117:E119)</f>
        <v>0</v>
      </c>
      <c r="F116" s="37">
        <f>SUM(F117:F119)</f>
        <v>359500</v>
      </c>
      <c r="G116" s="37">
        <f>SUM(G117:G119)</f>
        <v>0</v>
      </c>
      <c r="H116" s="37">
        <f>SUM(H117:H119)</f>
        <v>359500</v>
      </c>
      <c r="I116" s="52">
        <f t="shared" si="9"/>
        <v>0</v>
      </c>
    </row>
    <row r="117" spans="1:9" ht="25.5">
      <c r="A117" s="18" t="s">
        <v>29</v>
      </c>
      <c r="B117" s="18">
        <v>1</v>
      </c>
      <c r="C117" s="22" t="s">
        <v>116</v>
      </c>
      <c r="D117" s="23">
        <v>250000</v>
      </c>
      <c r="E117" s="23"/>
      <c r="F117" s="23">
        <f>D117+E117</f>
        <v>250000</v>
      </c>
      <c r="G117" s="23"/>
      <c r="H117" s="23">
        <v>250000</v>
      </c>
      <c r="I117" s="52">
        <f t="shared" si="9"/>
        <v>0</v>
      </c>
    </row>
    <row r="118" spans="1:9" ht="25.5">
      <c r="A118" s="18" t="s">
        <v>31</v>
      </c>
      <c r="B118" s="18">
        <v>2</v>
      </c>
      <c r="C118" s="22" t="s">
        <v>117</v>
      </c>
      <c r="D118" s="23">
        <v>69500</v>
      </c>
      <c r="E118" s="23"/>
      <c r="F118" s="23">
        <f>D118+E118</f>
        <v>69500</v>
      </c>
      <c r="G118" s="23"/>
      <c r="H118" s="23">
        <v>69500</v>
      </c>
      <c r="I118" s="52">
        <f t="shared" si="9"/>
        <v>0</v>
      </c>
    </row>
    <row r="119" spans="1:9" ht="12.75">
      <c r="A119" s="18" t="s">
        <v>118</v>
      </c>
      <c r="B119" s="18">
        <v>3</v>
      </c>
      <c r="C119" s="22" t="s">
        <v>191</v>
      </c>
      <c r="D119" s="23">
        <v>40000</v>
      </c>
      <c r="E119" s="23"/>
      <c r="F119" s="23">
        <f>D119+E119</f>
        <v>40000</v>
      </c>
      <c r="G119" s="23"/>
      <c r="H119" s="23">
        <v>40000</v>
      </c>
      <c r="I119" s="52">
        <f t="shared" si="9"/>
        <v>0</v>
      </c>
    </row>
    <row r="120" spans="1:9" ht="25.5">
      <c r="A120" s="13"/>
      <c r="B120" s="13"/>
      <c r="C120" s="1" t="s">
        <v>120</v>
      </c>
      <c r="D120" s="37">
        <f>SUM(D121:D122)+SUM(D124:D130)</f>
        <v>1060600</v>
      </c>
      <c r="E120" s="37">
        <f>SUM(E121:E122)+SUM(E124:E130)</f>
        <v>0</v>
      </c>
      <c r="F120" s="37">
        <f>SUM(F121:F122)+SUM(F124:F130)</f>
        <v>1060600</v>
      </c>
      <c r="G120" s="37">
        <f>SUM(G121:G122)+SUM(G124:G130)</f>
        <v>0</v>
      </c>
      <c r="H120" s="37">
        <f>SUM(H121:H122)+SUM(H124:H130)</f>
        <v>1060600</v>
      </c>
      <c r="I120" s="52">
        <f t="shared" si="9"/>
        <v>0</v>
      </c>
    </row>
    <row r="121" spans="1:9" ht="25.5">
      <c r="A121" s="18" t="s">
        <v>37</v>
      </c>
      <c r="B121" s="18">
        <v>1</v>
      </c>
      <c r="C121" s="22" t="s">
        <v>121</v>
      </c>
      <c r="D121" s="23">
        <v>200000</v>
      </c>
      <c r="E121" s="23"/>
      <c r="F121" s="23">
        <f>D121+E121</f>
        <v>200000</v>
      </c>
      <c r="G121" s="23"/>
      <c r="H121" s="23">
        <v>200000</v>
      </c>
      <c r="I121" s="52">
        <f t="shared" si="9"/>
        <v>0</v>
      </c>
    </row>
    <row r="122" spans="1:9" ht="12.75">
      <c r="A122" s="18" t="s">
        <v>40</v>
      </c>
      <c r="B122" s="18">
        <v>2</v>
      </c>
      <c r="C122" s="42" t="s">
        <v>122</v>
      </c>
      <c r="D122" s="23">
        <v>100000</v>
      </c>
      <c r="E122" s="23"/>
      <c r="F122" s="23">
        <f>D122+E122</f>
        <v>100000</v>
      </c>
      <c r="G122" s="23"/>
      <c r="H122" s="23">
        <v>100000</v>
      </c>
      <c r="I122" s="52">
        <f t="shared" si="9"/>
        <v>0</v>
      </c>
    </row>
    <row r="123" spans="1:9" ht="12.75">
      <c r="A123" s="18"/>
      <c r="B123" s="18">
        <v>3</v>
      </c>
      <c r="C123" s="20" t="s">
        <v>62</v>
      </c>
      <c r="D123" s="27">
        <f>SUM(D124:D130)</f>
        <v>760600</v>
      </c>
      <c r="E123" s="27">
        <f>SUM(E124:E130)</f>
        <v>0</v>
      </c>
      <c r="F123" s="27">
        <f>SUM(F124:F130)</f>
        <v>760600</v>
      </c>
      <c r="G123" s="27">
        <f>SUM(G124:G130)</f>
        <v>0</v>
      </c>
      <c r="H123" s="27">
        <f>SUM(H124:H130)</f>
        <v>760600</v>
      </c>
      <c r="I123" s="52">
        <f t="shared" si="9"/>
        <v>0</v>
      </c>
    </row>
    <row r="124" spans="1:9" ht="12.75">
      <c r="A124" s="18" t="s">
        <v>37</v>
      </c>
      <c r="B124" s="18" t="s">
        <v>163</v>
      </c>
      <c r="C124" s="22" t="s">
        <v>126</v>
      </c>
      <c r="D124" s="23">
        <v>30000</v>
      </c>
      <c r="E124" s="23"/>
      <c r="F124" s="23">
        <f aca="true" t="shared" si="10" ref="F124:F130">D124+E124</f>
        <v>30000</v>
      </c>
      <c r="G124" s="23"/>
      <c r="H124" s="23">
        <v>30000</v>
      </c>
      <c r="I124" s="52">
        <f t="shared" si="9"/>
        <v>0</v>
      </c>
    </row>
    <row r="125" spans="1:9" ht="12.75">
      <c r="A125" s="18" t="s">
        <v>37</v>
      </c>
      <c r="B125" s="18" t="s">
        <v>164</v>
      </c>
      <c r="C125" s="22" t="s">
        <v>129</v>
      </c>
      <c r="D125" s="23">
        <v>35000</v>
      </c>
      <c r="E125" s="23"/>
      <c r="F125" s="23">
        <f t="shared" si="10"/>
        <v>35000</v>
      </c>
      <c r="G125" s="23"/>
      <c r="H125" s="23">
        <v>35000</v>
      </c>
      <c r="I125" s="52">
        <f t="shared" si="9"/>
        <v>0</v>
      </c>
    </row>
    <row r="126" spans="1:9" ht="12.75">
      <c r="A126" s="18" t="s">
        <v>37</v>
      </c>
      <c r="B126" s="18" t="s">
        <v>165</v>
      </c>
      <c r="C126" s="42" t="s">
        <v>130</v>
      </c>
      <c r="D126" s="23">
        <v>53000</v>
      </c>
      <c r="E126" s="23"/>
      <c r="F126" s="23">
        <f t="shared" si="10"/>
        <v>53000</v>
      </c>
      <c r="G126" s="23"/>
      <c r="H126" s="23">
        <v>53000</v>
      </c>
      <c r="I126" s="52">
        <f t="shared" si="9"/>
        <v>0</v>
      </c>
    </row>
    <row r="127" spans="1:9" ht="12.75">
      <c r="A127" s="18" t="s">
        <v>37</v>
      </c>
      <c r="B127" s="18" t="s">
        <v>166</v>
      </c>
      <c r="C127" s="42" t="s">
        <v>131</v>
      </c>
      <c r="D127" s="23">
        <v>490000</v>
      </c>
      <c r="E127" s="23"/>
      <c r="F127" s="23">
        <f t="shared" si="10"/>
        <v>490000</v>
      </c>
      <c r="G127" s="23"/>
      <c r="H127" s="23">
        <v>490000</v>
      </c>
      <c r="I127" s="52">
        <f t="shared" si="9"/>
        <v>0</v>
      </c>
    </row>
    <row r="128" spans="1:9" ht="12.75">
      <c r="A128" s="18" t="s">
        <v>37</v>
      </c>
      <c r="B128" s="18" t="s">
        <v>167</v>
      </c>
      <c r="C128" s="42" t="s">
        <v>132</v>
      </c>
      <c r="D128" s="23">
        <v>70000</v>
      </c>
      <c r="E128" s="23"/>
      <c r="F128" s="23">
        <f t="shared" si="10"/>
        <v>70000</v>
      </c>
      <c r="G128" s="23"/>
      <c r="H128" s="23">
        <v>70000</v>
      </c>
      <c r="I128" s="52">
        <f t="shared" si="9"/>
        <v>0</v>
      </c>
    </row>
    <row r="129" spans="1:9" ht="12.75">
      <c r="A129" s="18" t="s">
        <v>37</v>
      </c>
      <c r="B129" s="18" t="s">
        <v>168</v>
      </c>
      <c r="C129" s="42" t="s">
        <v>133</v>
      </c>
      <c r="D129" s="23">
        <v>12600</v>
      </c>
      <c r="E129" s="23"/>
      <c r="F129" s="23">
        <f t="shared" si="10"/>
        <v>12600</v>
      </c>
      <c r="G129" s="23"/>
      <c r="H129" s="23">
        <v>12600</v>
      </c>
      <c r="I129" s="52">
        <f t="shared" si="9"/>
        <v>0</v>
      </c>
    </row>
    <row r="130" spans="1:9" ht="12.75">
      <c r="A130" s="18" t="s">
        <v>37</v>
      </c>
      <c r="B130" s="18" t="s">
        <v>169</v>
      </c>
      <c r="C130" s="42" t="s">
        <v>134</v>
      </c>
      <c r="D130" s="23">
        <v>70000</v>
      </c>
      <c r="E130" s="23"/>
      <c r="F130" s="23">
        <f t="shared" si="10"/>
        <v>70000</v>
      </c>
      <c r="G130" s="23"/>
      <c r="H130" s="23">
        <v>70000</v>
      </c>
      <c r="I130" s="52">
        <f t="shared" si="9"/>
        <v>0</v>
      </c>
    </row>
    <row r="131" spans="1:9" ht="12.75">
      <c r="A131" s="13"/>
      <c r="B131" s="13"/>
      <c r="C131" s="1" t="s">
        <v>135</v>
      </c>
      <c r="D131" s="37">
        <f>D132</f>
        <v>96500</v>
      </c>
      <c r="E131" s="37">
        <f>E132</f>
        <v>0</v>
      </c>
      <c r="F131" s="37">
        <f>F132</f>
        <v>96500</v>
      </c>
      <c r="G131" s="37">
        <f>G132</f>
        <v>0</v>
      </c>
      <c r="H131" s="37">
        <f>H132</f>
        <v>96500</v>
      </c>
      <c r="I131" s="52">
        <f t="shared" si="9"/>
        <v>0</v>
      </c>
    </row>
    <row r="132" spans="1:9" ht="25.5">
      <c r="A132" s="18" t="s">
        <v>136</v>
      </c>
      <c r="B132" s="18">
        <v>1</v>
      </c>
      <c r="C132" s="22" t="s">
        <v>188</v>
      </c>
      <c r="D132" s="23">
        <v>96500</v>
      </c>
      <c r="E132" s="23"/>
      <c r="F132" s="23">
        <f>D132+E132</f>
        <v>96500</v>
      </c>
      <c r="G132" s="23"/>
      <c r="H132" s="23">
        <v>96500</v>
      </c>
      <c r="I132" s="52">
        <f>H132+G132-F132</f>
        <v>0</v>
      </c>
    </row>
    <row r="133" spans="1:9" ht="25.5">
      <c r="A133" s="13"/>
      <c r="B133" s="13"/>
      <c r="C133" s="1" t="s">
        <v>138</v>
      </c>
      <c r="D133" s="37">
        <f>D134+D136+D137+D138+D139</f>
        <v>50000</v>
      </c>
      <c r="E133" s="37">
        <f>E134+E136+E137+E138+E139</f>
        <v>0</v>
      </c>
      <c r="F133" s="37">
        <f>F134+F136+F137+F138+F139</f>
        <v>50000</v>
      </c>
      <c r="G133" s="37">
        <f>G134+G136+G137+G138+G139</f>
        <v>0</v>
      </c>
      <c r="H133" s="37">
        <f>H134+H136+H137+H138+H139</f>
        <v>50000</v>
      </c>
      <c r="I133" s="52">
        <f>H133+G133-F133</f>
        <v>0</v>
      </c>
    </row>
    <row r="134" spans="1:9" ht="25.5">
      <c r="A134" s="18" t="s">
        <v>136</v>
      </c>
      <c r="B134" s="18">
        <v>1</v>
      </c>
      <c r="C134" s="22" t="s">
        <v>176</v>
      </c>
      <c r="D134" s="23">
        <v>50000</v>
      </c>
      <c r="E134" s="23"/>
      <c r="F134" s="23">
        <f>D134+E134</f>
        <v>50000</v>
      </c>
      <c r="G134" s="23"/>
      <c r="H134" s="23">
        <v>50000</v>
      </c>
      <c r="I134" s="52">
        <f>H134+G134-F134</f>
        <v>0</v>
      </c>
    </row>
    <row r="135" spans="1:8" ht="12.75">
      <c r="A135" s="44"/>
      <c r="B135" s="44"/>
      <c r="C135" s="45"/>
      <c r="D135" s="46"/>
      <c r="E135" s="46"/>
      <c r="F135" s="46"/>
      <c r="G135" s="46"/>
      <c r="H135" s="46"/>
    </row>
    <row r="136" spans="7:8" ht="12.75">
      <c r="G136" s="49"/>
      <c r="H136" s="49"/>
    </row>
    <row r="137" spans="7:8" ht="12.75">
      <c r="G137" s="49"/>
      <c r="H137" s="49"/>
    </row>
    <row r="138" spans="7:8" ht="12.75">
      <c r="G138" s="49"/>
      <c r="H138" s="49"/>
    </row>
    <row r="139" spans="7:8" ht="12.75">
      <c r="G139" s="49"/>
      <c r="H139" s="49"/>
    </row>
    <row r="140" spans="7:8" ht="12.75">
      <c r="G140" s="49"/>
      <c r="H140" s="49"/>
    </row>
    <row r="141" spans="7:8" ht="12.75">
      <c r="G141" s="49"/>
      <c r="H141" s="49"/>
    </row>
    <row r="142" spans="7:8" ht="12.75">
      <c r="G142" s="49"/>
      <c r="H142" s="49"/>
    </row>
    <row r="143" spans="7:8" ht="12.75">
      <c r="G143" s="49"/>
      <c r="H143" s="49"/>
    </row>
    <row r="144" spans="7:8" ht="12.75">
      <c r="G144" s="49"/>
      <c r="H144" s="49"/>
    </row>
    <row r="145" spans="7:8" ht="12.75">
      <c r="G145" s="49"/>
      <c r="H145" s="49"/>
    </row>
    <row r="146" spans="7:8" ht="12.75">
      <c r="G146" s="49"/>
      <c r="H146" s="49"/>
    </row>
    <row r="147" spans="7:8" ht="12.75">
      <c r="G147" s="49"/>
      <c r="H147" s="49"/>
    </row>
    <row r="148" spans="7:8" ht="12.75">
      <c r="G148" s="49"/>
      <c r="H148" s="49"/>
    </row>
    <row r="149" spans="7:8" ht="12.75">
      <c r="G149" s="49"/>
      <c r="H149" s="49"/>
    </row>
    <row r="150" spans="7:8" ht="12.75">
      <c r="G150" s="49"/>
      <c r="H150" s="49"/>
    </row>
    <row r="151" spans="7:8" ht="12.75">
      <c r="G151" s="49"/>
      <c r="H151" s="49"/>
    </row>
    <row r="152" spans="7:8" ht="12.75">
      <c r="G152" s="49"/>
      <c r="H152" s="49"/>
    </row>
    <row r="153" spans="7:8" ht="12.75">
      <c r="G153" s="49"/>
      <c r="H153" s="49"/>
    </row>
    <row r="154" spans="7:8" ht="12.75">
      <c r="G154" s="49"/>
      <c r="H154" s="49"/>
    </row>
    <row r="155" spans="7:8" ht="12.75">
      <c r="G155" s="49"/>
      <c r="H155" s="49"/>
    </row>
    <row r="156" spans="7:8" ht="12.75">
      <c r="G156" s="49"/>
      <c r="H156" s="49"/>
    </row>
    <row r="157" spans="7:8" ht="12.75">
      <c r="G157" s="49"/>
      <c r="H157" s="49"/>
    </row>
    <row r="158" spans="7:8" ht="12.75">
      <c r="G158" s="49"/>
      <c r="H158" s="49"/>
    </row>
    <row r="159" spans="7:8" ht="12.75">
      <c r="G159" s="49"/>
      <c r="H159" s="49"/>
    </row>
    <row r="160" spans="7:8" ht="12.75">
      <c r="G160" s="49"/>
      <c r="H160" s="49"/>
    </row>
    <row r="161" spans="7:8" ht="12.75">
      <c r="G161" s="49"/>
      <c r="H161" s="49"/>
    </row>
    <row r="162" spans="7:8" ht="12.75">
      <c r="G162" s="49"/>
      <c r="H162" s="49"/>
    </row>
    <row r="163" spans="7:8" ht="12.75">
      <c r="G163" s="49"/>
      <c r="H163" s="49"/>
    </row>
    <row r="164" spans="7:8" ht="12.75">
      <c r="G164" s="49"/>
      <c r="H164" s="49"/>
    </row>
    <row r="165" spans="7:8" ht="12.75">
      <c r="G165" s="49"/>
      <c r="H165" s="49"/>
    </row>
    <row r="166" spans="7:8" ht="12.75">
      <c r="G166" s="49"/>
      <c r="H166" s="49"/>
    </row>
    <row r="167" spans="7:8" ht="12.75">
      <c r="G167" s="49"/>
      <c r="H167" s="49"/>
    </row>
    <row r="168" spans="7:8" ht="12.75">
      <c r="G168" s="49"/>
      <c r="H168" s="49"/>
    </row>
    <row r="169" spans="7:8" ht="12.75">
      <c r="G169" s="49"/>
      <c r="H169" s="49"/>
    </row>
    <row r="170" spans="7:8" ht="12.75">
      <c r="G170" s="49"/>
      <c r="H170" s="49"/>
    </row>
    <row r="171" spans="7:8" ht="12.75">
      <c r="G171" s="49"/>
      <c r="H171" s="49"/>
    </row>
    <row r="172" spans="7:8" ht="12.75">
      <c r="G172" s="49"/>
      <c r="H172" s="49"/>
    </row>
    <row r="173" spans="7:8" ht="12.75">
      <c r="G173" s="49"/>
      <c r="H173" s="49"/>
    </row>
    <row r="174" spans="7:8" ht="12.75">
      <c r="G174" s="49"/>
      <c r="H174" s="49"/>
    </row>
    <row r="175" spans="7:8" ht="12.75">
      <c r="G175" s="49"/>
      <c r="H175" s="49"/>
    </row>
    <row r="176" spans="7:8" ht="12.75">
      <c r="G176" s="49"/>
      <c r="H176" s="49"/>
    </row>
    <row r="177" spans="7:8" ht="12.75">
      <c r="G177" s="49"/>
      <c r="H177" s="49"/>
    </row>
    <row r="178" spans="7:8" ht="12.75">
      <c r="G178" s="49"/>
      <c r="H178" s="49"/>
    </row>
    <row r="179" spans="7:8" ht="12.75">
      <c r="G179" s="49"/>
      <c r="H179" s="49"/>
    </row>
    <row r="180" spans="7:8" ht="12.75">
      <c r="G180" s="49"/>
      <c r="H180" s="49"/>
    </row>
    <row r="181" spans="7:8" ht="12.75">
      <c r="G181" s="49"/>
      <c r="H181" s="49"/>
    </row>
    <row r="182" spans="7:8" ht="12.75">
      <c r="G182" s="49"/>
      <c r="H182" s="49"/>
    </row>
    <row r="183" spans="7:8" ht="12.75">
      <c r="G183" s="49"/>
      <c r="H183" s="49"/>
    </row>
    <row r="184" spans="7:8" ht="12.75">
      <c r="G184" s="49"/>
      <c r="H184" s="49"/>
    </row>
    <row r="185" spans="7:8" ht="12.75">
      <c r="G185" s="49"/>
      <c r="H185" s="49"/>
    </row>
    <row r="186" spans="7:8" ht="12.75">
      <c r="G186" s="49"/>
      <c r="H186" s="49"/>
    </row>
    <row r="187" spans="7:8" ht="12.75">
      <c r="G187" s="49"/>
      <c r="H187" s="49"/>
    </row>
    <row r="188" spans="7:8" ht="12.75">
      <c r="G188" s="49"/>
      <c r="H188" s="49"/>
    </row>
    <row r="189" spans="7:8" ht="12.75">
      <c r="G189" s="49"/>
      <c r="H189" s="49"/>
    </row>
    <row r="190" spans="7:8" ht="12.75">
      <c r="G190" s="49"/>
      <c r="H190" s="49"/>
    </row>
    <row r="191" spans="7:8" ht="12.75">
      <c r="G191" s="49"/>
      <c r="H191" s="49"/>
    </row>
    <row r="192" spans="7:8" ht="12.75">
      <c r="G192" s="49"/>
      <c r="H192" s="49"/>
    </row>
    <row r="193" spans="7:8" ht="12.75">
      <c r="G193" s="49"/>
      <c r="H193" s="49"/>
    </row>
    <row r="194" spans="7:8" ht="12.75">
      <c r="G194" s="49"/>
      <c r="H194" s="49"/>
    </row>
    <row r="195" spans="7:8" ht="12.75">
      <c r="G195" s="49"/>
      <c r="H195" s="49"/>
    </row>
    <row r="196" spans="7:8" ht="12.75">
      <c r="G196" s="49"/>
      <c r="H196" s="49"/>
    </row>
    <row r="197" spans="7:8" ht="12.75">
      <c r="G197" s="49"/>
      <c r="H197" s="49"/>
    </row>
    <row r="198" spans="7:8" ht="12.75">
      <c r="G198" s="49"/>
      <c r="H198" s="49"/>
    </row>
    <row r="199" spans="7:8" ht="12.75">
      <c r="G199" s="49"/>
      <c r="H199" s="49"/>
    </row>
    <row r="200" spans="7:8" ht="12.75">
      <c r="G200" s="49"/>
      <c r="H200" s="49"/>
    </row>
    <row r="201" spans="7:8" ht="12.75">
      <c r="G201" s="49"/>
      <c r="H201" s="49"/>
    </row>
    <row r="202" spans="7:8" ht="12.75">
      <c r="G202" s="49"/>
      <c r="H202" s="49"/>
    </row>
    <row r="203" spans="7:8" ht="12.75">
      <c r="G203" s="49"/>
      <c r="H203" s="49"/>
    </row>
    <row r="204" spans="7:8" ht="12.75">
      <c r="G204" s="49"/>
      <c r="H204" s="49"/>
    </row>
    <row r="205" spans="7:8" ht="12.75">
      <c r="G205" s="49"/>
      <c r="H205" s="49"/>
    </row>
    <row r="206" spans="7:8" ht="12.75">
      <c r="G206" s="49"/>
      <c r="H206" s="49"/>
    </row>
    <row r="207" spans="7:8" ht="12.75">
      <c r="G207" s="49"/>
      <c r="H207" s="49"/>
    </row>
    <row r="208" spans="7:8" ht="12.75">
      <c r="G208" s="49"/>
      <c r="H208" s="49"/>
    </row>
    <row r="209" spans="7:8" ht="12.75">
      <c r="G209" s="49"/>
      <c r="H209" s="49"/>
    </row>
    <row r="210" spans="7:8" ht="12.75">
      <c r="G210" s="49"/>
      <c r="H210" s="49"/>
    </row>
    <row r="211" spans="7:8" ht="12.75">
      <c r="G211" s="49"/>
      <c r="H211" s="49"/>
    </row>
    <row r="212" spans="7:8" ht="12.75">
      <c r="G212" s="49"/>
      <c r="H212" s="49"/>
    </row>
    <row r="213" spans="7:8" ht="12.75">
      <c r="G213" s="49"/>
      <c r="H213" s="49"/>
    </row>
    <row r="214" spans="7:8" ht="12.75">
      <c r="G214" s="49"/>
      <c r="H214" s="49"/>
    </row>
    <row r="215" spans="7:8" ht="12.75">
      <c r="G215" s="49"/>
      <c r="H215" s="49"/>
    </row>
    <row r="216" spans="7:8" ht="12.75">
      <c r="G216" s="49"/>
      <c r="H216" s="49"/>
    </row>
    <row r="217" spans="7:8" ht="12.75">
      <c r="G217" s="49"/>
      <c r="H217" s="49"/>
    </row>
    <row r="218" spans="7:8" ht="12.75">
      <c r="G218" s="49"/>
      <c r="H218" s="49"/>
    </row>
    <row r="219" spans="7:8" ht="12.75">
      <c r="G219" s="49"/>
      <c r="H219" s="49"/>
    </row>
    <row r="220" spans="7:8" ht="12.75">
      <c r="G220" s="49"/>
      <c r="H220" s="49"/>
    </row>
    <row r="221" spans="7:8" ht="12.75">
      <c r="G221" s="49"/>
      <c r="H221" s="49"/>
    </row>
    <row r="222" spans="7:8" ht="12.75">
      <c r="G222" s="49"/>
      <c r="H222" s="49"/>
    </row>
    <row r="223" spans="7:8" ht="12.75">
      <c r="G223" s="49"/>
      <c r="H223" s="49"/>
    </row>
    <row r="224" spans="7:8" ht="12.75">
      <c r="G224" s="49"/>
      <c r="H224" s="49"/>
    </row>
    <row r="225" spans="7:8" ht="12.75">
      <c r="G225" s="49"/>
      <c r="H225" s="49"/>
    </row>
    <row r="226" spans="7:8" ht="12.75">
      <c r="G226" s="49"/>
      <c r="H226" s="49"/>
    </row>
    <row r="227" spans="7:8" ht="12.75">
      <c r="G227" s="49"/>
      <c r="H227" s="49"/>
    </row>
    <row r="228" spans="7:8" ht="12.75">
      <c r="G228" s="49"/>
      <c r="H228" s="49"/>
    </row>
    <row r="229" spans="7:8" ht="12.75">
      <c r="G229" s="49"/>
      <c r="H229" s="49"/>
    </row>
    <row r="230" spans="7:8" ht="12.75">
      <c r="G230" s="49"/>
      <c r="H230" s="49"/>
    </row>
    <row r="231" spans="7:8" ht="12.75">
      <c r="G231" s="49"/>
      <c r="H231" s="49"/>
    </row>
    <row r="232" spans="7:8" ht="12.75">
      <c r="G232" s="49"/>
      <c r="H232" s="49"/>
    </row>
    <row r="233" spans="7:8" ht="12.75">
      <c r="G233" s="49"/>
      <c r="H233" s="49"/>
    </row>
    <row r="234" spans="7:8" ht="12.75">
      <c r="G234" s="49"/>
      <c r="H234" s="49"/>
    </row>
    <row r="235" spans="7:8" ht="12.75">
      <c r="G235" s="49"/>
      <c r="H235" s="49"/>
    </row>
    <row r="236" spans="7:8" ht="12.75">
      <c r="G236" s="49"/>
      <c r="H236" s="49"/>
    </row>
    <row r="237" spans="7:8" ht="12.75">
      <c r="G237" s="49"/>
      <c r="H237" s="49"/>
    </row>
    <row r="238" spans="7:8" ht="12.75">
      <c r="G238" s="49"/>
      <c r="H238" s="49"/>
    </row>
    <row r="239" spans="7:8" ht="12.75">
      <c r="G239" s="49"/>
      <c r="H239" s="49"/>
    </row>
    <row r="240" spans="7:8" ht="12.75">
      <c r="G240" s="49"/>
      <c r="H240" s="49"/>
    </row>
    <row r="241" spans="7:8" ht="12.75">
      <c r="G241" s="49"/>
      <c r="H241" s="49"/>
    </row>
    <row r="242" spans="7:8" ht="12.75">
      <c r="G242" s="49"/>
      <c r="H242" s="49"/>
    </row>
    <row r="243" spans="7:8" ht="12.75">
      <c r="G243" s="49"/>
      <c r="H243" s="49"/>
    </row>
    <row r="244" spans="7:8" ht="12.75">
      <c r="G244" s="49"/>
      <c r="H244" s="49"/>
    </row>
    <row r="245" spans="7:8" ht="12.75">
      <c r="G245" s="49"/>
      <c r="H245" s="49"/>
    </row>
    <row r="246" spans="7:8" ht="12.75">
      <c r="G246" s="49"/>
      <c r="H246" s="49"/>
    </row>
    <row r="247" spans="7:8" ht="12.75">
      <c r="G247" s="49"/>
      <c r="H247" s="49"/>
    </row>
    <row r="248" spans="7:8" ht="12.75">
      <c r="G248" s="49"/>
      <c r="H248" s="49"/>
    </row>
    <row r="249" spans="7:8" ht="12.75">
      <c r="G249" s="49"/>
      <c r="H249" s="49"/>
    </row>
    <row r="250" spans="7:8" ht="12.75">
      <c r="G250" s="49"/>
      <c r="H250" s="49"/>
    </row>
    <row r="251" spans="7:8" ht="12.75">
      <c r="G251" s="49"/>
      <c r="H251" s="49"/>
    </row>
    <row r="252" spans="7:8" ht="12.75">
      <c r="G252" s="49"/>
      <c r="H252" s="49"/>
    </row>
    <row r="253" spans="7:8" ht="12.75">
      <c r="G253" s="49"/>
      <c r="H253" s="49"/>
    </row>
    <row r="254" spans="7:8" ht="12.75">
      <c r="G254" s="49"/>
      <c r="H254" s="49"/>
    </row>
    <row r="255" spans="7:8" ht="12.75">
      <c r="G255" s="49"/>
      <c r="H255" s="49"/>
    </row>
    <row r="256" spans="7:8" ht="12.75">
      <c r="G256" s="49"/>
      <c r="H256" s="49"/>
    </row>
    <row r="257" spans="7:8" ht="12.75">
      <c r="G257" s="49"/>
      <c r="H257" s="49"/>
    </row>
    <row r="258" spans="7:8" ht="12.75">
      <c r="G258" s="49"/>
      <c r="H258" s="49"/>
    </row>
    <row r="259" spans="7:8" ht="12.75">
      <c r="G259" s="49"/>
      <c r="H259" s="49"/>
    </row>
    <row r="260" spans="7:8" ht="12.75">
      <c r="G260" s="49"/>
      <c r="H260" s="49"/>
    </row>
    <row r="261" spans="7:8" ht="12.75">
      <c r="G261" s="49"/>
      <c r="H261" s="49"/>
    </row>
    <row r="262" spans="7:8" ht="12.75">
      <c r="G262" s="49"/>
      <c r="H262" s="49"/>
    </row>
    <row r="263" spans="7:8" ht="12.75">
      <c r="G263" s="49"/>
      <c r="H263" s="49"/>
    </row>
    <row r="264" spans="7:8" ht="12.75">
      <c r="G264" s="49"/>
      <c r="H264" s="49"/>
    </row>
    <row r="265" spans="7:8" ht="12.75">
      <c r="G265" s="49"/>
      <c r="H265" s="49"/>
    </row>
    <row r="266" spans="7:8" ht="12.75">
      <c r="G266" s="49"/>
      <c r="H266" s="49"/>
    </row>
    <row r="267" spans="7:8" ht="12.75">
      <c r="G267" s="49"/>
      <c r="H267" s="49"/>
    </row>
    <row r="268" spans="7:8" ht="12.75">
      <c r="G268" s="49"/>
      <c r="H268" s="49"/>
    </row>
    <row r="269" spans="7:8" ht="12.75">
      <c r="G269" s="49"/>
      <c r="H269" s="49"/>
    </row>
    <row r="270" spans="7:8" ht="12.75">
      <c r="G270" s="49"/>
      <c r="H270" s="49"/>
    </row>
    <row r="271" spans="7:8" ht="12.75">
      <c r="G271" s="49"/>
      <c r="H271" s="49"/>
    </row>
    <row r="272" spans="7:8" ht="12.75">
      <c r="G272" s="49"/>
      <c r="H272" s="49"/>
    </row>
    <row r="273" spans="7:8" ht="12.75">
      <c r="G273" s="49"/>
      <c r="H273" s="49"/>
    </row>
    <row r="274" spans="7:8" ht="12.75">
      <c r="G274" s="49"/>
      <c r="H274" s="49"/>
    </row>
    <row r="275" spans="7:8" ht="12.75">
      <c r="G275" s="49"/>
      <c r="H275" s="49"/>
    </row>
    <row r="276" spans="7:8" ht="12.75">
      <c r="G276" s="49"/>
      <c r="H276" s="49"/>
    </row>
    <row r="277" spans="7:8" ht="12.75">
      <c r="G277" s="49"/>
      <c r="H277" s="49"/>
    </row>
    <row r="278" spans="7:8" ht="12.75">
      <c r="G278" s="49"/>
      <c r="H278" s="49"/>
    </row>
    <row r="279" spans="7:8" ht="12.75">
      <c r="G279" s="49"/>
      <c r="H279" s="49"/>
    </row>
    <row r="280" spans="7:8" ht="12.75">
      <c r="G280" s="49"/>
      <c r="H280" s="49"/>
    </row>
    <row r="281" spans="7:8" ht="12.75">
      <c r="G281" s="49"/>
      <c r="H281" s="49"/>
    </row>
    <row r="282" spans="7:8" ht="12.75">
      <c r="G282" s="49"/>
      <c r="H282" s="49"/>
    </row>
    <row r="283" spans="7:8" ht="12.75">
      <c r="G283" s="49"/>
      <c r="H283" s="49"/>
    </row>
    <row r="284" spans="7:8" ht="12.75">
      <c r="G284" s="49"/>
      <c r="H284" s="49"/>
    </row>
    <row r="285" spans="7:8" ht="12.75">
      <c r="G285" s="49"/>
      <c r="H285" s="49"/>
    </row>
    <row r="286" spans="7:8" ht="12.75">
      <c r="G286" s="49"/>
      <c r="H286" s="49"/>
    </row>
    <row r="287" spans="7:8" ht="12.75">
      <c r="G287" s="49"/>
      <c r="H287" s="49"/>
    </row>
    <row r="288" spans="7:8" ht="12.75">
      <c r="G288" s="49"/>
      <c r="H288" s="49"/>
    </row>
    <row r="289" spans="7:8" ht="12.75">
      <c r="G289" s="49"/>
      <c r="H289" s="49"/>
    </row>
    <row r="290" spans="7:8" ht="12.75">
      <c r="G290" s="49"/>
      <c r="H290" s="49"/>
    </row>
    <row r="291" spans="7:8" ht="12.75">
      <c r="G291" s="49"/>
      <c r="H291" s="49"/>
    </row>
    <row r="292" spans="7:8" ht="12.75">
      <c r="G292" s="49"/>
      <c r="H292" s="49"/>
    </row>
    <row r="293" spans="7:8" ht="12.75">
      <c r="G293" s="49"/>
      <c r="H293" s="49"/>
    </row>
    <row r="294" spans="7:8" ht="12.75">
      <c r="G294" s="49"/>
      <c r="H294" s="49"/>
    </row>
    <row r="295" spans="7:8" ht="12.75">
      <c r="G295" s="49"/>
      <c r="H295" s="49"/>
    </row>
    <row r="296" spans="7:8" ht="12.75">
      <c r="G296" s="49"/>
      <c r="H296" s="49"/>
    </row>
    <row r="297" spans="7:8" ht="12.75">
      <c r="G297" s="49"/>
      <c r="H297" s="49"/>
    </row>
    <row r="298" spans="7:8" ht="12.75">
      <c r="G298" s="49"/>
      <c r="H298" s="49"/>
    </row>
    <row r="299" spans="7:8" ht="12.75">
      <c r="G299" s="49"/>
      <c r="H299" s="49"/>
    </row>
    <row r="300" spans="7:8" ht="12.75">
      <c r="G300" s="49"/>
      <c r="H300" s="49"/>
    </row>
    <row r="301" spans="7:8" ht="12.75">
      <c r="G301" s="49"/>
      <c r="H301" s="49"/>
    </row>
    <row r="302" spans="7:8" ht="12.75">
      <c r="G302" s="49"/>
      <c r="H302" s="49"/>
    </row>
    <row r="303" spans="7:8" ht="12.75">
      <c r="G303" s="49"/>
      <c r="H303" s="49"/>
    </row>
    <row r="304" spans="7:8" ht="12.75">
      <c r="G304" s="49"/>
      <c r="H304" s="49"/>
    </row>
    <row r="305" spans="7:8" ht="12.75">
      <c r="G305" s="49"/>
      <c r="H305" s="49"/>
    </row>
    <row r="306" spans="7:8" ht="12.75">
      <c r="G306" s="49"/>
      <c r="H306" s="49"/>
    </row>
    <row r="307" spans="7:8" ht="12.75">
      <c r="G307" s="49"/>
      <c r="H307" s="49"/>
    </row>
    <row r="308" spans="7:8" ht="12.75">
      <c r="G308" s="49"/>
      <c r="H308" s="49"/>
    </row>
    <row r="309" spans="7:8" ht="12.75">
      <c r="G309" s="49"/>
      <c r="H309" s="49"/>
    </row>
    <row r="310" spans="7:8" ht="12.75">
      <c r="G310" s="49"/>
      <c r="H310" s="49"/>
    </row>
    <row r="311" spans="7:8" ht="12.75">
      <c r="G311" s="49"/>
      <c r="H311" s="49"/>
    </row>
    <row r="312" spans="7:8" ht="12.75">
      <c r="G312" s="49"/>
      <c r="H312" s="49"/>
    </row>
    <row r="313" spans="7:8" ht="12.75">
      <c r="G313" s="49"/>
      <c r="H313" s="49"/>
    </row>
    <row r="314" spans="7:8" ht="12.75">
      <c r="G314" s="49"/>
      <c r="H314" s="49"/>
    </row>
    <row r="315" spans="7:8" ht="12.75">
      <c r="G315" s="49"/>
      <c r="H315" s="49"/>
    </row>
    <row r="316" spans="7:8" ht="12.75">
      <c r="G316" s="49"/>
      <c r="H316" s="49"/>
    </row>
    <row r="317" spans="7:8" ht="12.75">
      <c r="G317" s="49"/>
      <c r="H317" s="49"/>
    </row>
    <row r="318" spans="7:8" ht="12.75">
      <c r="G318" s="49"/>
      <c r="H318" s="49"/>
    </row>
    <row r="319" spans="7:8" ht="12.75">
      <c r="G319" s="49"/>
      <c r="H319" s="49"/>
    </row>
    <row r="320" spans="7:8" ht="12.75">
      <c r="G320" s="49"/>
      <c r="H320" s="49"/>
    </row>
    <row r="321" spans="7:8" ht="12.75">
      <c r="G321" s="49"/>
      <c r="H321" s="49"/>
    </row>
    <row r="322" spans="7:8" ht="12.75">
      <c r="G322" s="49"/>
      <c r="H322" s="49"/>
    </row>
    <row r="323" spans="7:8" ht="12.75">
      <c r="G323" s="49"/>
      <c r="H323" s="49"/>
    </row>
    <row r="324" spans="7:8" ht="12.75">
      <c r="G324" s="49"/>
      <c r="H324" s="49"/>
    </row>
    <row r="325" spans="7:8" ht="12.75">
      <c r="G325" s="49"/>
      <c r="H325" s="49"/>
    </row>
    <row r="326" spans="7:8" ht="12.75">
      <c r="G326" s="49"/>
      <c r="H326" s="49"/>
    </row>
    <row r="327" spans="7:8" ht="12.75">
      <c r="G327" s="49"/>
      <c r="H327" s="49"/>
    </row>
    <row r="328" spans="7:8" ht="12.75">
      <c r="G328" s="49"/>
      <c r="H328" s="49"/>
    </row>
    <row r="329" spans="7:8" ht="12.75">
      <c r="G329" s="49"/>
      <c r="H329" s="49"/>
    </row>
    <row r="330" spans="7:8" ht="12.75">
      <c r="G330" s="49"/>
      <c r="H330" s="49"/>
    </row>
    <row r="331" spans="7:8" ht="12.75">
      <c r="G331" s="49"/>
      <c r="H331" s="49"/>
    </row>
    <row r="332" spans="7:8" ht="12.75">
      <c r="G332" s="49"/>
      <c r="H332" s="49"/>
    </row>
    <row r="333" spans="7:8" ht="12.75">
      <c r="G333" s="49"/>
      <c r="H333" s="49"/>
    </row>
    <row r="334" spans="7:8" ht="12.75">
      <c r="G334" s="49"/>
      <c r="H334" s="49"/>
    </row>
    <row r="335" spans="7:8" ht="12.75">
      <c r="G335" s="49"/>
      <c r="H335" s="49"/>
    </row>
    <row r="336" spans="7:8" ht="12.75">
      <c r="G336" s="49"/>
      <c r="H336" s="49"/>
    </row>
    <row r="337" spans="7:8" ht="12.75">
      <c r="G337" s="49"/>
      <c r="H337" s="49"/>
    </row>
    <row r="338" spans="7:8" ht="12.75">
      <c r="G338" s="49"/>
      <c r="H338" s="49"/>
    </row>
    <row r="339" spans="7:8" ht="12.75">
      <c r="G339" s="49"/>
      <c r="H339" s="49"/>
    </row>
    <row r="340" spans="7:8" ht="12.75">
      <c r="G340" s="49"/>
      <c r="H340" s="49"/>
    </row>
    <row r="341" spans="7:8" ht="12.75">
      <c r="G341" s="49"/>
      <c r="H341" s="49"/>
    </row>
    <row r="342" spans="7:8" ht="12.75">
      <c r="G342" s="49"/>
      <c r="H342" s="49"/>
    </row>
    <row r="343" spans="7:8" ht="12.75">
      <c r="G343" s="49"/>
      <c r="H343" s="49"/>
    </row>
    <row r="344" spans="7:8" ht="12.75">
      <c r="G344" s="49"/>
      <c r="H344" s="49"/>
    </row>
    <row r="345" spans="7:8" ht="12.75">
      <c r="G345" s="49"/>
      <c r="H345" s="49"/>
    </row>
    <row r="346" spans="7:8" ht="12.75">
      <c r="G346" s="49"/>
      <c r="H346" s="49"/>
    </row>
    <row r="347" spans="7:8" ht="12.75">
      <c r="G347" s="49"/>
      <c r="H347" s="49"/>
    </row>
    <row r="348" spans="7:8" ht="12.75">
      <c r="G348" s="49"/>
      <c r="H348" s="49"/>
    </row>
    <row r="349" spans="7:8" ht="12.75">
      <c r="G349" s="49"/>
      <c r="H349" s="49"/>
    </row>
    <row r="350" spans="7:8" ht="12.75">
      <c r="G350" s="49"/>
      <c r="H350" s="49"/>
    </row>
    <row r="351" spans="7:8" ht="12.75">
      <c r="G351" s="49"/>
      <c r="H351" s="49"/>
    </row>
    <row r="352" spans="7:8" ht="12.75">
      <c r="G352" s="49"/>
      <c r="H352" s="49"/>
    </row>
    <row r="353" spans="7:8" ht="12.75">
      <c r="G353" s="49"/>
      <c r="H353" s="49"/>
    </row>
    <row r="354" spans="7:8" ht="12.75">
      <c r="G354" s="49"/>
      <c r="H354" s="49"/>
    </row>
    <row r="355" spans="7:8" ht="12.75">
      <c r="G355" s="49"/>
      <c r="H355" s="49"/>
    </row>
    <row r="356" spans="7:8" ht="12.75">
      <c r="G356" s="49"/>
      <c r="H356" s="49"/>
    </row>
    <row r="357" spans="7:8" ht="12.75">
      <c r="G357" s="49"/>
      <c r="H357" s="49"/>
    </row>
    <row r="358" spans="7:8" ht="12.75">
      <c r="G358" s="49"/>
      <c r="H358" s="49"/>
    </row>
    <row r="359" spans="7:8" ht="12.75">
      <c r="G359" s="49"/>
      <c r="H359" s="49"/>
    </row>
    <row r="360" spans="7:8" ht="12.75">
      <c r="G360" s="49"/>
      <c r="H360" s="49"/>
    </row>
    <row r="361" spans="7:8" ht="12.75">
      <c r="G361" s="49"/>
      <c r="H361" s="49"/>
    </row>
    <row r="362" spans="7:8" ht="12.75">
      <c r="G362" s="49"/>
      <c r="H362" s="49"/>
    </row>
    <row r="363" spans="7:8" ht="12.75">
      <c r="G363" s="49"/>
      <c r="H363" s="49"/>
    </row>
    <row r="364" spans="7:8" ht="12.75">
      <c r="G364" s="49"/>
      <c r="H364" s="49"/>
    </row>
    <row r="365" spans="7:8" ht="12.75">
      <c r="G365" s="49"/>
      <c r="H365" s="49"/>
    </row>
    <row r="366" spans="7:8" ht="12.75">
      <c r="G366" s="49"/>
      <c r="H366" s="49"/>
    </row>
    <row r="367" spans="7:8" ht="12.75">
      <c r="G367" s="49"/>
      <c r="H367" s="49"/>
    </row>
    <row r="368" spans="7:8" ht="12.75">
      <c r="G368" s="49"/>
      <c r="H368" s="49"/>
    </row>
    <row r="369" spans="7:8" ht="12.75">
      <c r="G369" s="49"/>
      <c r="H369" s="49"/>
    </row>
    <row r="370" spans="7:8" ht="12.75">
      <c r="G370" s="49"/>
      <c r="H370" s="49"/>
    </row>
    <row r="371" spans="7:8" ht="12.75">
      <c r="G371" s="49"/>
      <c r="H371" s="49"/>
    </row>
    <row r="372" spans="7:8" ht="12.75">
      <c r="G372" s="49"/>
      <c r="H372" s="49"/>
    </row>
    <row r="373" spans="7:8" ht="12.75">
      <c r="G373" s="49"/>
      <c r="H373" s="49"/>
    </row>
    <row r="374" spans="7:8" ht="12.75">
      <c r="G374" s="49"/>
      <c r="H374" s="49"/>
    </row>
    <row r="375" spans="7:8" ht="12.75">
      <c r="G375" s="49"/>
      <c r="H375" s="49"/>
    </row>
    <row r="376" spans="7:8" ht="12.75">
      <c r="G376" s="49"/>
      <c r="H376" s="49"/>
    </row>
    <row r="377" spans="7:8" ht="12.75">
      <c r="G377" s="49"/>
      <c r="H377" s="49"/>
    </row>
    <row r="378" spans="7:8" ht="12.75">
      <c r="G378" s="49"/>
      <c r="H378" s="49"/>
    </row>
    <row r="379" spans="7:8" ht="12.75">
      <c r="G379" s="49"/>
      <c r="H379" s="49"/>
    </row>
    <row r="380" spans="7:8" ht="12.75">
      <c r="G380" s="49"/>
      <c r="H380" s="49"/>
    </row>
    <row r="381" spans="7:8" ht="12.75">
      <c r="G381" s="49"/>
      <c r="H381" s="49"/>
    </row>
    <row r="382" spans="7:8" ht="12.75">
      <c r="G382" s="49"/>
      <c r="H382" s="49"/>
    </row>
    <row r="383" spans="7:8" ht="12.75">
      <c r="G383" s="49"/>
      <c r="H383" s="49"/>
    </row>
    <row r="384" spans="7:8" ht="12.75">
      <c r="G384" s="49"/>
      <c r="H384" s="49"/>
    </row>
    <row r="385" spans="7:8" ht="12.75">
      <c r="G385" s="49"/>
      <c r="H385" s="49"/>
    </row>
    <row r="386" spans="7:8" ht="12.75">
      <c r="G386" s="49"/>
      <c r="H386" s="49"/>
    </row>
    <row r="387" spans="7:8" ht="12.75">
      <c r="G387" s="49"/>
      <c r="H387" s="49"/>
    </row>
    <row r="388" spans="7:8" ht="12.75">
      <c r="G388" s="49"/>
      <c r="H388" s="49"/>
    </row>
    <row r="389" spans="7:8" ht="12.75">
      <c r="G389" s="49"/>
      <c r="H389" s="49"/>
    </row>
    <row r="390" spans="7:8" ht="12.75">
      <c r="G390" s="49"/>
      <c r="H390" s="49"/>
    </row>
    <row r="391" spans="7:8" ht="12.75">
      <c r="G391" s="49"/>
      <c r="H391" s="49"/>
    </row>
    <row r="392" spans="7:8" ht="12.75">
      <c r="G392" s="49"/>
      <c r="H392" s="49"/>
    </row>
    <row r="393" spans="7:8" ht="12.75">
      <c r="G393" s="49"/>
      <c r="H393" s="49"/>
    </row>
    <row r="394" spans="7:8" ht="12.75">
      <c r="G394" s="49"/>
      <c r="H394" s="49"/>
    </row>
    <row r="395" spans="7:8" ht="12.75">
      <c r="G395" s="49"/>
      <c r="H395" s="49"/>
    </row>
    <row r="396" spans="7:8" ht="12.75">
      <c r="G396" s="49"/>
      <c r="H396" s="49"/>
    </row>
    <row r="397" spans="7:8" ht="12.75">
      <c r="G397" s="49"/>
      <c r="H397" s="49"/>
    </row>
    <row r="398" spans="7:8" ht="12.75">
      <c r="G398" s="49"/>
      <c r="H398" s="49"/>
    </row>
    <row r="399" spans="7:8" ht="12.75">
      <c r="G399" s="49"/>
      <c r="H399" s="49"/>
    </row>
    <row r="400" spans="7:8" ht="12.75">
      <c r="G400" s="49"/>
      <c r="H400" s="49"/>
    </row>
    <row r="401" spans="7:8" ht="12.75">
      <c r="G401" s="49"/>
      <c r="H401" s="49"/>
    </row>
    <row r="402" spans="7:8" ht="12.75">
      <c r="G402" s="49"/>
      <c r="H402" s="49"/>
    </row>
    <row r="403" spans="7:8" ht="12.75">
      <c r="G403" s="49"/>
      <c r="H403" s="49"/>
    </row>
    <row r="404" spans="7:8" ht="12.75">
      <c r="G404" s="49"/>
      <c r="H404" s="49"/>
    </row>
    <row r="405" spans="7:8" ht="12.75">
      <c r="G405" s="49"/>
      <c r="H405" s="49"/>
    </row>
    <row r="406" spans="7:8" ht="12.75">
      <c r="G406" s="49"/>
      <c r="H406" s="49"/>
    </row>
    <row r="407" spans="7:8" ht="12.75">
      <c r="G407" s="49"/>
      <c r="H407" s="49"/>
    </row>
    <row r="408" spans="7:8" ht="12.75">
      <c r="G408" s="49"/>
      <c r="H408" s="49"/>
    </row>
    <row r="409" spans="7:8" ht="12.75">
      <c r="G409" s="49"/>
      <c r="H409" s="49"/>
    </row>
    <row r="410" spans="7:8" ht="12.75">
      <c r="G410" s="49"/>
      <c r="H410" s="49"/>
    </row>
    <row r="411" spans="7:8" ht="12.75">
      <c r="G411" s="49"/>
      <c r="H411" s="49"/>
    </row>
    <row r="412" spans="7:8" ht="12.75">
      <c r="G412" s="49"/>
      <c r="H412" s="49"/>
    </row>
    <row r="413" spans="7:8" ht="12.75">
      <c r="G413" s="49"/>
      <c r="H413" s="49"/>
    </row>
    <row r="414" spans="7:8" ht="12.75">
      <c r="G414" s="49"/>
      <c r="H414" s="49"/>
    </row>
    <row r="415" spans="7:8" ht="12.75">
      <c r="G415" s="49"/>
      <c r="H415" s="49"/>
    </row>
    <row r="416" spans="7:8" ht="12.75">
      <c r="G416" s="49"/>
      <c r="H416" s="49"/>
    </row>
    <row r="417" spans="7:8" ht="12.75">
      <c r="G417" s="49"/>
      <c r="H417" s="49"/>
    </row>
    <row r="418" spans="7:8" ht="12.75">
      <c r="G418" s="49"/>
      <c r="H418" s="49"/>
    </row>
    <row r="419" spans="7:8" ht="12.75">
      <c r="G419" s="49"/>
      <c r="H419" s="49"/>
    </row>
    <row r="420" spans="7:8" ht="12.75">
      <c r="G420" s="49"/>
      <c r="H420" s="49"/>
    </row>
    <row r="421" spans="7:8" ht="12.75">
      <c r="G421" s="49"/>
      <c r="H421" s="49"/>
    </row>
    <row r="422" spans="7:8" ht="12.75">
      <c r="G422" s="49"/>
      <c r="H422" s="49"/>
    </row>
    <row r="423" spans="7:8" ht="12.75">
      <c r="G423" s="49"/>
      <c r="H423" s="49"/>
    </row>
    <row r="424" spans="7:8" ht="12.75">
      <c r="G424" s="49"/>
      <c r="H424" s="49"/>
    </row>
    <row r="425" spans="7:8" ht="12.75">
      <c r="G425" s="49"/>
      <c r="H425" s="49"/>
    </row>
    <row r="426" spans="7:8" ht="12.75">
      <c r="G426" s="49"/>
      <c r="H426" s="49"/>
    </row>
    <row r="427" spans="7:8" ht="12.75">
      <c r="G427" s="49"/>
      <c r="H427" s="49"/>
    </row>
    <row r="428" spans="7:8" ht="12.75">
      <c r="G428" s="49"/>
      <c r="H428" s="49"/>
    </row>
    <row r="429" spans="7:8" ht="12.75">
      <c r="G429" s="49"/>
      <c r="H429" s="49"/>
    </row>
    <row r="430" spans="7:8" ht="12.75">
      <c r="G430" s="49"/>
      <c r="H430" s="49"/>
    </row>
    <row r="431" spans="7:8" ht="12.75">
      <c r="G431" s="49"/>
      <c r="H431" s="49"/>
    </row>
    <row r="432" spans="7:8" ht="12.75">
      <c r="G432" s="49"/>
      <c r="H432" s="49"/>
    </row>
    <row r="433" spans="7:8" ht="12.75">
      <c r="G433" s="49"/>
      <c r="H433" s="49"/>
    </row>
    <row r="434" spans="7:8" ht="12.75">
      <c r="G434" s="49"/>
      <c r="H434" s="49"/>
    </row>
    <row r="435" spans="7:8" ht="12.75">
      <c r="G435" s="49"/>
      <c r="H435" s="49"/>
    </row>
    <row r="436" spans="7:8" ht="12.75">
      <c r="G436" s="49"/>
      <c r="H436" s="49"/>
    </row>
    <row r="437" spans="7:8" ht="12.75">
      <c r="G437" s="49"/>
      <c r="H437" s="49"/>
    </row>
    <row r="438" spans="7:8" ht="12.75">
      <c r="G438" s="49"/>
      <c r="H438" s="49"/>
    </row>
    <row r="439" spans="7:8" ht="12.75">
      <c r="G439" s="49"/>
      <c r="H439" s="49"/>
    </row>
    <row r="440" spans="7:8" ht="12.75">
      <c r="G440" s="49"/>
      <c r="H440" s="49"/>
    </row>
    <row r="441" spans="7:8" ht="12.75">
      <c r="G441" s="49"/>
      <c r="H441" s="49"/>
    </row>
    <row r="442" spans="7:8" ht="12.75">
      <c r="G442" s="49"/>
      <c r="H442" s="49"/>
    </row>
    <row r="443" spans="7:8" ht="12.75">
      <c r="G443" s="49"/>
      <c r="H443" s="49"/>
    </row>
    <row r="444" spans="7:8" ht="12.75">
      <c r="G444" s="49"/>
      <c r="H444" s="49"/>
    </row>
    <row r="445" spans="7:8" ht="12.75">
      <c r="G445" s="49"/>
      <c r="H445" s="49"/>
    </row>
    <row r="446" spans="7:8" ht="12.75">
      <c r="G446" s="49"/>
      <c r="H446" s="49"/>
    </row>
    <row r="447" spans="7:8" ht="12.75">
      <c r="G447" s="49"/>
      <c r="H447" s="49"/>
    </row>
    <row r="448" spans="7:8" ht="12.75">
      <c r="G448" s="49"/>
      <c r="H448" s="49"/>
    </row>
    <row r="449" spans="7:8" ht="12.75">
      <c r="G449" s="49"/>
      <c r="H449" s="49"/>
    </row>
    <row r="450" spans="7:8" ht="12.75">
      <c r="G450" s="49"/>
      <c r="H450" s="49"/>
    </row>
    <row r="451" spans="7:8" ht="12.75">
      <c r="G451" s="49"/>
      <c r="H451" s="49"/>
    </row>
    <row r="452" spans="7:8" ht="12.75">
      <c r="G452" s="49"/>
      <c r="H452" s="49"/>
    </row>
    <row r="453" spans="7:8" ht="12.75">
      <c r="G453" s="49"/>
      <c r="H453" s="49"/>
    </row>
    <row r="454" spans="7:8" ht="12.75">
      <c r="G454" s="49"/>
      <c r="H454" s="49"/>
    </row>
    <row r="455" spans="7:8" ht="12.75">
      <c r="G455" s="49"/>
      <c r="H455" s="49"/>
    </row>
    <row r="456" spans="7:8" ht="12.75">
      <c r="G456" s="49"/>
      <c r="H456" s="49"/>
    </row>
    <row r="457" spans="7:8" ht="12.75">
      <c r="G457" s="49"/>
      <c r="H457" s="49"/>
    </row>
    <row r="458" spans="7:8" ht="12.75">
      <c r="G458" s="49"/>
      <c r="H458" s="49"/>
    </row>
    <row r="459" spans="7:8" ht="12.75">
      <c r="G459" s="49"/>
      <c r="H459" s="49"/>
    </row>
    <row r="460" spans="7:8" ht="12.75">
      <c r="G460" s="49"/>
      <c r="H460" s="49"/>
    </row>
    <row r="461" spans="7:8" ht="12.75">
      <c r="G461" s="49"/>
      <c r="H461" s="49"/>
    </row>
    <row r="462" spans="7:8" ht="12.75">
      <c r="G462" s="49"/>
      <c r="H462" s="49"/>
    </row>
    <row r="463" spans="7:8" ht="12.75">
      <c r="G463" s="49"/>
      <c r="H463" s="49"/>
    </row>
    <row r="464" spans="7:8" ht="12.75">
      <c r="G464" s="49"/>
      <c r="H464" s="49"/>
    </row>
    <row r="465" spans="7:8" ht="12.75">
      <c r="G465" s="49"/>
      <c r="H465" s="49"/>
    </row>
    <row r="466" spans="7:8" ht="12.75">
      <c r="G466" s="49"/>
      <c r="H466" s="49"/>
    </row>
    <row r="467" spans="7:8" ht="12.75">
      <c r="G467" s="49"/>
      <c r="H467" s="49"/>
    </row>
    <row r="468" spans="7:8" ht="12.75">
      <c r="G468" s="49"/>
      <c r="H468" s="49"/>
    </row>
    <row r="469" spans="7:8" ht="12.75">
      <c r="G469" s="49"/>
      <c r="H469" s="49"/>
    </row>
    <row r="470" spans="7:8" ht="12.75">
      <c r="G470" s="49"/>
      <c r="H470" s="49"/>
    </row>
    <row r="471" spans="7:8" ht="12.75">
      <c r="G471" s="49"/>
      <c r="H471" s="49"/>
    </row>
    <row r="472" spans="7:8" ht="12.75">
      <c r="G472" s="49"/>
      <c r="H472" s="49"/>
    </row>
    <row r="473" spans="7:8" ht="12.75">
      <c r="G473" s="49"/>
      <c r="H473" s="49"/>
    </row>
    <row r="474" spans="7:8" ht="12.75">
      <c r="G474" s="49"/>
      <c r="H474" s="49"/>
    </row>
    <row r="475" spans="7:8" ht="12.75">
      <c r="G475" s="49"/>
      <c r="H475" s="49"/>
    </row>
    <row r="476" spans="7:8" ht="12.75">
      <c r="G476" s="49"/>
      <c r="H476" s="49"/>
    </row>
    <row r="477" spans="7:8" ht="12.75">
      <c r="G477" s="49"/>
      <c r="H477" s="49"/>
    </row>
    <row r="478" spans="7:8" ht="12.75">
      <c r="G478" s="49"/>
      <c r="H478" s="49"/>
    </row>
    <row r="479" spans="7:8" ht="12.75">
      <c r="G479" s="49"/>
      <c r="H479" s="49"/>
    </row>
    <row r="480" spans="7:8" ht="12.75">
      <c r="G480" s="49"/>
      <c r="H480" s="49"/>
    </row>
    <row r="481" spans="7:8" ht="12.75">
      <c r="G481" s="49"/>
      <c r="H481" s="49"/>
    </row>
    <row r="482" spans="7:8" ht="12.75">
      <c r="G482" s="49"/>
      <c r="H482" s="49"/>
    </row>
    <row r="483" spans="7:8" ht="12.75">
      <c r="G483" s="49"/>
      <c r="H483" s="49"/>
    </row>
    <row r="484" spans="7:8" ht="12.75">
      <c r="G484" s="49"/>
      <c r="H484" s="49"/>
    </row>
    <row r="485" spans="7:8" ht="12.75">
      <c r="G485" s="49"/>
      <c r="H485" s="49"/>
    </row>
    <row r="486" spans="7:8" ht="12.75">
      <c r="G486" s="49"/>
      <c r="H486" s="49"/>
    </row>
    <row r="487" spans="7:8" ht="12.75">
      <c r="G487" s="49"/>
      <c r="H487" s="49"/>
    </row>
    <row r="488" spans="7:8" ht="12.75">
      <c r="G488" s="49"/>
      <c r="H488" s="49"/>
    </row>
    <row r="489" spans="7:8" ht="12.75">
      <c r="G489" s="49"/>
      <c r="H489" s="49"/>
    </row>
    <row r="490" spans="7:8" ht="12.75">
      <c r="G490" s="49"/>
      <c r="H490" s="49"/>
    </row>
    <row r="491" spans="7:8" ht="12.75">
      <c r="G491" s="49"/>
      <c r="H491" s="49"/>
    </row>
    <row r="492" spans="7:8" ht="12.75">
      <c r="G492" s="49"/>
      <c r="H492" s="49"/>
    </row>
    <row r="493" spans="7:8" ht="12.75">
      <c r="G493" s="49"/>
      <c r="H493" s="49"/>
    </row>
  </sheetData>
  <autoFilter ref="A3:F134"/>
  <mergeCells count="8">
    <mergeCell ref="G1:G2"/>
    <mergeCell ref="H1:H2"/>
    <mergeCell ref="E1:E2"/>
    <mergeCell ref="F1:F2"/>
    <mergeCell ref="A1:A2"/>
    <mergeCell ref="B1:B2"/>
    <mergeCell ref="C1:C2"/>
    <mergeCell ref="D1:D2"/>
  </mergeCells>
  <printOptions horizontalCentered="1"/>
  <pageMargins left="0.2362204724409449" right="0.1968503937007874" top="1.68" bottom="0.3937007874015748" header="0.4330708661417323" footer="0.1968503937007874"/>
  <pageSetup horizontalDpi="600" verticalDpi="600" orientation="portrait" paperSize="9" r:id="rId1"/>
  <headerFooter alignWithMargins="0">
    <oddHeader>&amp;L&amp;"Arial,Aldin"ROMÂNIA
JUDEŢUL MUREŞ
CONSILIUL JUDEŢEAN&amp;C&amp;"Arial,Aldin"
Programul de investiţii publice pe anul 2007&amp;R&amp;"Arial,Aldin"Anexa nr.3 la HCJ nr.____/_______</oddHeader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7">
    <tabColor indexed="12"/>
  </sheetPr>
  <dimension ref="A1:K506"/>
  <sheetViews>
    <sheetView workbookViewId="0" topLeftCell="A1">
      <pane ySplit="4" topLeftCell="BM8" activePane="bottomLeft" state="frozen"/>
      <selection pane="topLeft" activeCell="A1" sqref="A1"/>
      <selection pane="bottomLeft" activeCell="D150" sqref="D150"/>
    </sheetView>
  </sheetViews>
  <sheetFormatPr defaultColWidth="9.140625" defaultRowHeight="12.75"/>
  <cols>
    <col min="1" max="1" width="6.8515625" style="47" customWidth="1"/>
    <col min="2" max="2" width="4.57421875" style="47" customWidth="1"/>
    <col min="3" max="3" width="45.57421875" style="48" customWidth="1"/>
    <col min="4" max="4" width="10.28125" style="49" customWidth="1"/>
    <col min="5" max="5" width="9.57421875" style="49" customWidth="1"/>
    <col min="6" max="6" width="11.421875" style="49" customWidth="1"/>
    <col min="7" max="7" width="10.140625" style="51" customWidth="1"/>
    <col min="8" max="8" width="10.57421875" style="51" customWidth="1"/>
    <col min="9" max="9" width="9.140625" style="51" customWidth="1"/>
    <col min="10" max="10" width="13.28125" style="51" customWidth="1"/>
    <col min="11" max="16384" width="9.140625" style="51" customWidth="1"/>
  </cols>
  <sheetData>
    <row r="1" spans="1:8" ht="12.75">
      <c r="A1" s="56" t="s">
        <v>0</v>
      </c>
      <c r="B1" s="56" t="s">
        <v>1</v>
      </c>
      <c r="C1" s="57" t="s">
        <v>2</v>
      </c>
      <c r="D1" s="56" t="s">
        <v>185</v>
      </c>
      <c r="E1" s="54" t="s">
        <v>186</v>
      </c>
      <c r="F1" s="54" t="s">
        <v>187</v>
      </c>
      <c r="G1" s="54" t="s">
        <v>170</v>
      </c>
      <c r="H1" s="54" t="s">
        <v>171</v>
      </c>
    </row>
    <row r="2" spans="1:10" ht="12.75">
      <c r="A2" s="56"/>
      <c r="B2" s="56"/>
      <c r="C2" s="57"/>
      <c r="D2" s="56"/>
      <c r="E2" s="55"/>
      <c r="F2" s="55"/>
      <c r="G2" s="55"/>
      <c r="H2" s="55"/>
      <c r="J2" s="52">
        <f>H4+G4</f>
        <v>13606539</v>
      </c>
    </row>
    <row r="3" spans="1:8" ht="12.75">
      <c r="A3" s="2">
        <v>0</v>
      </c>
      <c r="B3" s="2">
        <v>1</v>
      </c>
      <c r="C3" s="6">
        <v>2</v>
      </c>
      <c r="D3" s="2">
        <v>3</v>
      </c>
      <c r="E3" s="2">
        <v>4</v>
      </c>
      <c r="F3" s="2">
        <v>5</v>
      </c>
      <c r="G3" s="2">
        <v>4</v>
      </c>
      <c r="H3" s="2">
        <v>5</v>
      </c>
    </row>
    <row r="4" spans="1:10" ht="12.75">
      <c r="A4" s="8"/>
      <c r="B4" s="9"/>
      <c r="C4" s="10" t="s">
        <v>4</v>
      </c>
      <c r="D4" s="11">
        <f>D5+D62+D99+D103+D106+D109+D129+D133+D144+D146</f>
        <v>11347999</v>
      </c>
      <c r="E4" s="11">
        <f>E5+E62+E99+E103+E106+E109+E129+E133+E144+E146</f>
        <v>2258540</v>
      </c>
      <c r="F4" s="11">
        <f>F5+F62+F99+F103+F106+F109+F129+F133+F144+F146</f>
        <v>13606539</v>
      </c>
      <c r="G4" s="11">
        <f>G5+G62+G99+G103+G106+G109+G129+G133+G144+G146</f>
        <v>510000</v>
      </c>
      <c r="H4" s="11">
        <f>H5+H62+H99+H103+H106+H109+H129+H133+H144+H146</f>
        <v>13096539</v>
      </c>
      <c r="I4" s="52">
        <f aca="true" t="shared" si="0" ref="I4:I38">H4+G4-F4</f>
        <v>0</v>
      </c>
      <c r="J4" s="52">
        <f>G4+H4-F4</f>
        <v>0</v>
      </c>
    </row>
    <row r="5" spans="1:10" ht="12.75">
      <c r="A5" s="13"/>
      <c r="B5" s="14"/>
      <c r="C5" s="15" t="s">
        <v>5</v>
      </c>
      <c r="D5" s="16">
        <f>D6+D35+D43+D46+D48+D55+D59+D33+D31</f>
        <v>5244634</v>
      </c>
      <c r="E5" s="16">
        <f>E6+E35+E43+E46+E48+E55+E59+E33+E31</f>
        <v>1385000</v>
      </c>
      <c r="F5" s="16">
        <f>F6+F35+F43+F46+F48+F55+F59+F33+F31</f>
        <v>6629634</v>
      </c>
      <c r="G5" s="16">
        <f>G6+G35+G43+G46+G48+G55+G59+G33+G31</f>
        <v>209000</v>
      </c>
      <c r="H5" s="16">
        <f>H6+H35+H43+H46+H48+H55+H59+H33+H31</f>
        <v>6420634</v>
      </c>
      <c r="I5" s="52">
        <f t="shared" si="0"/>
        <v>0</v>
      </c>
      <c r="J5" s="52">
        <f aca="true" t="shared" si="1" ref="J5:J68">G5+H5-F5</f>
        <v>0</v>
      </c>
    </row>
    <row r="6" spans="1:10" ht="12.75">
      <c r="A6" s="18"/>
      <c r="B6" s="19"/>
      <c r="C6" s="20" t="s">
        <v>6</v>
      </c>
      <c r="D6" s="21">
        <f>SUM(D7:D13)+D14+D20+D26+D29</f>
        <v>1489888</v>
      </c>
      <c r="E6" s="21">
        <f>SUM(E7:E13)+E14+E20+E26+E29</f>
        <v>1095000</v>
      </c>
      <c r="F6" s="21">
        <f>SUM(F7:F13)+F14+F20+F26+F29</f>
        <v>2584888</v>
      </c>
      <c r="G6" s="21">
        <f>SUM(G7:G13)+G14+G20+G26+G29</f>
        <v>160000</v>
      </c>
      <c r="H6" s="21">
        <f>SUM(H7:H13)+H14+H20+H26+H29</f>
        <v>2424888</v>
      </c>
      <c r="I6" s="52">
        <f t="shared" si="0"/>
        <v>0</v>
      </c>
      <c r="J6" s="52">
        <f t="shared" si="1"/>
        <v>0</v>
      </c>
    </row>
    <row r="7" spans="1:10" ht="25.5">
      <c r="A7" s="18" t="s">
        <v>7</v>
      </c>
      <c r="B7" s="18">
        <v>1</v>
      </c>
      <c r="C7" s="22" t="s">
        <v>8</v>
      </c>
      <c r="D7" s="23">
        <v>65000</v>
      </c>
      <c r="E7" s="23"/>
      <c r="F7" s="23">
        <f aca="true" t="shared" si="2" ref="F7:F13">D7+E7</f>
        <v>65000</v>
      </c>
      <c r="G7" s="23"/>
      <c r="H7" s="23">
        <v>65000</v>
      </c>
      <c r="I7" s="52">
        <f t="shared" si="0"/>
        <v>0</v>
      </c>
      <c r="J7" s="52">
        <f t="shared" si="1"/>
        <v>0</v>
      </c>
    </row>
    <row r="8" spans="1:10" ht="25.5">
      <c r="A8" s="18" t="s">
        <v>7</v>
      </c>
      <c r="B8" s="18">
        <v>2</v>
      </c>
      <c r="C8" s="22" t="s">
        <v>9</v>
      </c>
      <c r="D8" s="23">
        <v>5000</v>
      </c>
      <c r="E8" s="23"/>
      <c r="F8" s="23">
        <f t="shared" si="2"/>
        <v>5000</v>
      </c>
      <c r="G8" s="23"/>
      <c r="H8" s="23">
        <v>5000</v>
      </c>
      <c r="I8" s="52">
        <f t="shared" si="0"/>
        <v>0</v>
      </c>
      <c r="J8" s="52">
        <f t="shared" si="1"/>
        <v>0</v>
      </c>
    </row>
    <row r="9" spans="1:10" ht="12.75">
      <c r="A9" s="18" t="s">
        <v>7</v>
      </c>
      <c r="B9" s="18">
        <v>3</v>
      </c>
      <c r="C9" s="22" t="s">
        <v>10</v>
      </c>
      <c r="D9" s="23">
        <v>100000</v>
      </c>
      <c r="E9" s="23"/>
      <c r="F9" s="23">
        <f t="shared" si="2"/>
        <v>100000</v>
      </c>
      <c r="G9" s="23"/>
      <c r="H9" s="23">
        <v>100000</v>
      </c>
      <c r="I9" s="52">
        <f t="shared" si="0"/>
        <v>0</v>
      </c>
      <c r="J9" s="52">
        <f t="shared" si="1"/>
        <v>0</v>
      </c>
    </row>
    <row r="10" spans="1:10" ht="25.5">
      <c r="A10" s="18" t="s">
        <v>7</v>
      </c>
      <c r="B10" s="18">
        <v>4</v>
      </c>
      <c r="C10" s="22" t="s">
        <v>11</v>
      </c>
      <c r="D10" s="23">
        <v>69500</v>
      </c>
      <c r="E10" s="23"/>
      <c r="F10" s="23">
        <f t="shared" si="2"/>
        <v>69500</v>
      </c>
      <c r="G10" s="23"/>
      <c r="H10" s="23">
        <f>80000-10500</f>
        <v>69500</v>
      </c>
      <c r="I10" s="52">
        <f t="shared" si="0"/>
        <v>0</v>
      </c>
      <c r="J10" s="52">
        <f t="shared" si="1"/>
        <v>0</v>
      </c>
    </row>
    <row r="11" spans="1:10" ht="25.5">
      <c r="A11" s="18" t="s">
        <v>7</v>
      </c>
      <c r="B11" s="18">
        <v>5</v>
      </c>
      <c r="C11" s="22" t="s">
        <v>12</v>
      </c>
      <c r="D11" s="23">
        <v>50000</v>
      </c>
      <c r="E11" s="23"/>
      <c r="F11" s="23">
        <f t="shared" si="2"/>
        <v>50000</v>
      </c>
      <c r="G11" s="23"/>
      <c r="H11" s="23">
        <v>50000</v>
      </c>
      <c r="I11" s="52">
        <f t="shared" si="0"/>
        <v>0</v>
      </c>
      <c r="J11" s="52">
        <f t="shared" si="1"/>
        <v>0</v>
      </c>
    </row>
    <row r="12" spans="1:10" ht="25.5">
      <c r="A12" s="18" t="s">
        <v>198</v>
      </c>
      <c r="B12" s="18">
        <v>6</v>
      </c>
      <c r="C12" s="22" t="s">
        <v>197</v>
      </c>
      <c r="D12" s="23">
        <v>100000</v>
      </c>
      <c r="E12" s="23">
        <v>600000</v>
      </c>
      <c r="F12" s="23">
        <f t="shared" si="2"/>
        <v>700000</v>
      </c>
      <c r="G12" s="23"/>
      <c r="H12" s="23">
        <v>700000</v>
      </c>
      <c r="I12" s="52">
        <f t="shared" si="0"/>
        <v>0</v>
      </c>
      <c r="J12" s="52">
        <f t="shared" si="1"/>
        <v>0</v>
      </c>
    </row>
    <row r="13" spans="1:10" ht="12.75">
      <c r="A13" s="18" t="s">
        <v>198</v>
      </c>
      <c r="B13" s="18">
        <v>7</v>
      </c>
      <c r="C13" s="28" t="s">
        <v>210</v>
      </c>
      <c r="D13" s="23"/>
      <c r="E13" s="23">
        <v>460000</v>
      </c>
      <c r="F13" s="23">
        <f t="shared" si="2"/>
        <v>460000</v>
      </c>
      <c r="G13" s="23">
        <v>160000</v>
      </c>
      <c r="H13" s="23">
        <v>300000</v>
      </c>
      <c r="I13" s="52">
        <f t="shared" si="0"/>
        <v>0</v>
      </c>
      <c r="J13" s="52">
        <f t="shared" si="1"/>
        <v>0</v>
      </c>
    </row>
    <row r="14" spans="1:10" ht="12.75">
      <c r="A14" s="18"/>
      <c r="B14" s="18">
        <v>6</v>
      </c>
      <c r="C14" s="25" t="s">
        <v>13</v>
      </c>
      <c r="D14" s="26">
        <f>SUM(D15:D19)</f>
        <v>676500</v>
      </c>
      <c r="E14" s="26">
        <f>SUM(E15:E19)</f>
        <v>0</v>
      </c>
      <c r="F14" s="26">
        <f>SUM(F15:F19)</f>
        <v>676500</v>
      </c>
      <c r="G14" s="26">
        <f>SUM(G15:G19)</f>
        <v>0</v>
      </c>
      <c r="H14" s="26">
        <f>SUM(H15:H19)</f>
        <v>676500</v>
      </c>
      <c r="I14" s="52">
        <f t="shared" si="0"/>
        <v>0</v>
      </c>
      <c r="J14" s="52">
        <f t="shared" si="1"/>
        <v>0</v>
      </c>
    </row>
    <row r="15" spans="1:10" ht="12.75">
      <c r="A15" s="18" t="s">
        <v>7</v>
      </c>
      <c r="B15" s="18" t="s">
        <v>123</v>
      </c>
      <c r="C15" s="22" t="s">
        <v>14</v>
      </c>
      <c r="D15" s="23">
        <v>72000</v>
      </c>
      <c r="E15" s="23"/>
      <c r="F15" s="23">
        <f>D15+E15</f>
        <v>72000</v>
      </c>
      <c r="G15" s="23"/>
      <c r="H15" s="23">
        <v>72000</v>
      </c>
      <c r="I15" s="52">
        <f t="shared" si="0"/>
        <v>0</v>
      </c>
      <c r="J15" s="52">
        <f t="shared" si="1"/>
        <v>0</v>
      </c>
    </row>
    <row r="16" spans="1:10" ht="12.75">
      <c r="A16" s="18" t="s">
        <v>7</v>
      </c>
      <c r="B16" s="18" t="s">
        <v>124</v>
      </c>
      <c r="C16" s="22" t="s">
        <v>15</v>
      </c>
      <c r="D16" s="23">
        <v>65600</v>
      </c>
      <c r="E16" s="23"/>
      <c r="F16" s="23">
        <f>D16+E16</f>
        <v>65600</v>
      </c>
      <c r="G16" s="23"/>
      <c r="H16" s="23">
        <f>165600-100000</f>
        <v>65600</v>
      </c>
      <c r="I16" s="52">
        <f t="shared" si="0"/>
        <v>0</v>
      </c>
      <c r="J16" s="52">
        <f t="shared" si="1"/>
        <v>0</v>
      </c>
    </row>
    <row r="17" spans="1:10" ht="25.5">
      <c r="A17" s="18" t="s">
        <v>7</v>
      </c>
      <c r="B17" s="18" t="s">
        <v>125</v>
      </c>
      <c r="C17" s="22" t="s">
        <v>16</v>
      </c>
      <c r="D17" s="23">
        <v>500000</v>
      </c>
      <c r="E17" s="23"/>
      <c r="F17" s="23">
        <f>D17+E17</f>
        <v>500000</v>
      </c>
      <c r="G17" s="23"/>
      <c r="H17" s="23">
        <v>500000</v>
      </c>
      <c r="I17" s="52">
        <f t="shared" si="0"/>
        <v>0</v>
      </c>
      <c r="J17" s="52">
        <f t="shared" si="1"/>
        <v>0</v>
      </c>
    </row>
    <row r="18" spans="1:10" ht="25.5">
      <c r="A18" s="18" t="s">
        <v>7</v>
      </c>
      <c r="B18" s="18" t="s">
        <v>127</v>
      </c>
      <c r="C18" s="22" t="s">
        <v>17</v>
      </c>
      <c r="D18" s="23">
        <v>25000</v>
      </c>
      <c r="E18" s="23"/>
      <c r="F18" s="23">
        <f>D18+E18</f>
        <v>25000</v>
      </c>
      <c r="G18" s="23"/>
      <c r="H18" s="23">
        <v>25000</v>
      </c>
      <c r="I18" s="52">
        <f t="shared" si="0"/>
        <v>0</v>
      </c>
      <c r="J18" s="52">
        <f t="shared" si="1"/>
        <v>0</v>
      </c>
    </row>
    <row r="19" spans="1:10" ht="12.75">
      <c r="A19" s="18" t="s">
        <v>7</v>
      </c>
      <c r="B19" s="18" t="s">
        <v>128</v>
      </c>
      <c r="C19" s="22" t="s">
        <v>145</v>
      </c>
      <c r="D19" s="23">
        <v>13900</v>
      </c>
      <c r="E19" s="23"/>
      <c r="F19" s="23">
        <f>D19+E19</f>
        <v>13900</v>
      </c>
      <c r="G19" s="23"/>
      <c r="H19" s="23">
        <v>13900</v>
      </c>
      <c r="I19" s="52">
        <f t="shared" si="0"/>
        <v>0</v>
      </c>
      <c r="J19" s="52">
        <f t="shared" si="1"/>
        <v>0</v>
      </c>
    </row>
    <row r="20" spans="1:10" ht="12.75">
      <c r="A20" s="18"/>
      <c r="B20" s="18">
        <v>7</v>
      </c>
      <c r="C20" s="25" t="s">
        <v>19</v>
      </c>
      <c r="D20" s="26">
        <f>SUM(D21:D25)</f>
        <v>283388</v>
      </c>
      <c r="E20" s="26">
        <f>SUM(E21:E25)</f>
        <v>0</v>
      </c>
      <c r="F20" s="26">
        <f>SUM(F21:F25)</f>
        <v>283388</v>
      </c>
      <c r="G20" s="26">
        <f>SUM(G21:G25)</f>
        <v>0</v>
      </c>
      <c r="H20" s="26">
        <f>SUM(H21:H25)</f>
        <v>283388</v>
      </c>
      <c r="I20" s="52">
        <f t="shared" si="0"/>
        <v>0</v>
      </c>
      <c r="J20" s="52">
        <f t="shared" si="1"/>
        <v>0</v>
      </c>
    </row>
    <row r="21" spans="1:10" ht="12.75">
      <c r="A21" s="18" t="s">
        <v>7</v>
      </c>
      <c r="B21" s="18" t="s">
        <v>161</v>
      </c>
      <c r="C21" s="22" t="s">
        <v>20</v>
      </c>
      <c r="D21" s="23">
        <v>26600</v>
      </c>
      <c r="E21" s="23"/>
      <c r="F21" s="23">
        <f>D21+E21</f>
        <v>26600</v>
      </c>
      <c r="G21" s="23"/>
      <c r="H21" s="23">
        <v>26600</v>
      </c>
      <c r="I21" s="52">
        <f t="shared" si="0"/>
        <v>0</v>
      </c>
      <c r="J21" s="52">
        <f t="shared" si="1"/>
        <v>0</v>
      </c>
    </row>
    <row r="22" spans="1:10" ht="25.5">
      <c r="A22" s="18" t="s">
        <v>7</v>
      </c>
      <c r="B22" s="18" t="s">
        <v>189</v>
      </c>
      <c r="C22" s="22" t="s">
        <v>177</v>
      </c>
      <c r="D22" s="23">
        <v>188942</v>
      </c>
      <c r="E22" s="23"/>
      <c r="F22" s="23">
        <f>D22+E22</f>
        <v>188942</v>
      </c>
      <c r="G22" s="23"/>
      <c r="H22" s="23">
        <v>188942</v>
      </c>
      <c r="I22" s="52">
        <f t="shared" si="0"/>
        <v>0</v>
      </c>
      <c r="J22" s="52">
        <f t="shared" si="1"/>
        <v>0</v>
      </c>
    </row>
    <row r="23" spans="1:10" ht="12.75">
      <c r="A23" s="18" t="s">
        <v>7</v>
      </c>
      <c r="B23" s="18" t="s">
        <v>192</v>
      </c>
      <c r="C23" s="22" t="s">
        <v>22</v>
      </c>
      <c r="D23" s="23">
        <v>39092</v>
      </c>
      <c r="E23" s="23"/>
      <c r="F23" s="23">
        <f>D23+E23</f>
        <v>39092</v>
      </c>
      <c r="G23" s="23"/>
      <c r="H23" s="23">
        <v>39092</v>
      </c>
      <c r="I23" s="52">
        <f t="shared" si="0"/>
        <v>0</v>
      </c>
      <c r="J23" s="52">
        <f t="shared" si="1"/>
        <v>0</v>
      </c>
    </row>
    <row r="24" spans="1:10" ht="12.75">
      <c r="A24" s="18" t="s">
        <v>7</v>
      </c>
      <c r="B24" s="18" t="s">
        <v>193</v>
      </c>
      <c r="C24" s="22" t="s">
        <v>23</v>
      </c>
      <c r="D24" s="23">
        <v>20849</v>
      </c>
      <c r="E24" s="23"/>
      <c r="F24" s="23">
        <f>D24+E24</f>
        <v>20849</v>
      </c>
      <c r="G24" s="23"/>
      <c r="H24" s="23">
        <v>20849</v>
      </c>
      <c r="I24" s="52">
        <f t="shared" si="0"/>
        <v>0</v>
      </c>
      <c r="J24" s="52">
        <f t="shared" si="1"/>
        <v>0</v>
      </c>
    </row>
    <row r="25" spans="1:10" ht="12.75">
      <c r="A25" s="18" t="s">
        <v>7</v>
      </c>
      <c r="B25" s="18" t="s">
        <v>194</v>
      </c>
      <c r="C25" s="22" t="s">
        <v>24</v>
      </c>
      <c r="D25" s="23">
        <v>7905</v>
      </c>
      <c r="E25" s="23"/>
      <c r="F25" s="23">
        <f>D25+E25</f>
        <v>7905</v>
      </c>
      <c r="G25" s="23"/>
      <c r="H25" s="23">
        <v>7905</v>
      </c>
      <c r="I25" s="52">
        <f t="shared" si="0"/>
        <v>0</v>
      </c>
      <c r="J25" s="52">
        <f t="shared" si="1"/>
        <v>0</v>
      </c>
    </row>
    <row r="26" spans="1:11" ht="25.5">
      <c r="A26" s="18"/>
      <c r="B26" s="18">
        <v>8</v>
      </c>
      <c r="C26" s="25" t="s">
        <v>25</v>
      </c>
      <c r="D26" s="26">
        <f>D27+D28</f>
        <v>20500</v>
      </c>
      <c r="E26" s="26">
        <f>E27+E28</f>
        <v>0</v>
      </c>
      <c r="F26" s="26">
        <f>F27+F28</f>
        <v>20500</v>
      </c>
      <c r="G26" s="26">
        <f>G27+G28</f>
        <v>0</v>
      </c>
      <c r="H26" s="26">
        <f>H27+H28</f>
        <v>20500</v>
      </c>
      <c r="I26" s="52">
        <f t="shared" si="0"/>
        <v>0</v>
      </c>
      <c r="J26" s="52">
        <f t="shared" si="1"/>
        <v>0</v>
      </c>
      <c r="K26" s="53"/>
    </row>
    <row r="27" spans="1:10" ht="25.5">
      <c r="A27" s="18" t="s">
        <v>7</v>
      </c>
      <c r="B27" s="18" t="s">
        <v>162</v>
      </c>
      <c r="C27" s="22" t="s">
        <v>26</v>
      </c>
      <c r="D27" s="23">
        <v>10000</v>
      </c>
      <c r="E27" s="23"/>
      <c r="F27" s="23">
        <f>D27+E27</f>
        <v>10000</v>
      </c>
      <c r="G27" s="23"/>
      <c r="H27" s="23">
        <v>10000</v>
      </c>
      <c r="I27" s="52">
        <f t="shared" si="0"/>
        <v>0</v>
      </c>
      <c r="J27" s="52">
        <f t="shared" si="1"/>
        <v>0</v>
      </c>
    </row>
    <row r="28" spans="1:10" ht="12.75">
      <c r="A28" s="18" t="s">
        <v>7</v>
      </c>
      <c r="B28" s="18" t="s">
        <v>195</v>
      </c>
      <c r="C28" s="22" t="s">
        <v>190</v>
      </c>
      <c r="D28" s="23">
        <v>10500</v>
      </c>
      <c r="E28" s="23"/>
      <c r="F28" s="23">
        <f>D28+E28</f>
        <v>10500</v>
      </c>
      <c r="G28" s="23"/>
      <c r="H28" s="23">
        <v>10500</v>
      </c>
      <c r="I28" s="52">
        <f t="shared" si="0"/>
        <v>0</v>
      </c>
      <c r="J28" s="52">
        <f t="shared" si="1"/>
        <v>0</v>
      </c>
    </row>
    <row r="29" spans="1:10" ht="12.75">
      <c r="A29" s="18"/>
      <c r="B29" s="18">
        <v>9</v>
      </c>
      <c r="C29" s="25" t="s">
        <v>27</v>
      </c>
      <c r="D29" s="26">
        <f>D30</f>
        <v>120000</v>
      </c>
      <c r="E29" s="26">
        <f>E30</f>
        <v>35000</v>
      </c>
      <c r="F29" s="26">
        <f>F30</f>
        <v>155000</v>
      </c>
      <c r="G29" s="26">
        <f>G30</f>
        <v>0</v>
      </c>
      <c r="H29" s="26">
        <f>H30</f>
        <v>155000</v>
      </c>
      <c r="I29" s="52">
        <f t="shared" si="0"/>
        <v>0</v>
      </c>
      <c r="J29" s="52">
        <f t="shared" si="1"/>
        <v>0</v>
      </c>
    </row>
    <row r="30" spans="1:10" ht="12.75">
      <c r="A30" s="18" t="s">
        <v>7</v>
      </c>
      <c r="B30" s="18" t="s">
        <v>196</v>
      </c>
      <c r="C30" s="22" t="s">
        <v>203</v>
      </c>
      <c r="D30" s="23">
        <v>120000</v>
      </c>
      <c r="E30" s="23">
        <v>35000</v>
      </c>
      <c r="F30" s="23">
        <f>D30+E30</f>
        <v>155000</v>
      </c>
      <c r="G30" s="23"/>
      <c r="H30" s="23">
        <v>155000</v>
      </c>
      <c r="I30" s="52">
        <f t="shared" si="0"/>
        <v>0</v>
      </c>
      <c r="J30" s="52">
        <f t="shared" si="1"/>
        <v>0</v>
      </c>
    </row>
    <row r="31" spans="1:10" ht="12.75">
      <c r="A31" s="18"/>
      <c r="B31" s="18"/>
      <c r="C31" s="20" t="s">
        <v>201</v>
      </c>
      <c r="D31" s="27">
        <f>D32</f>
        <v>0</v>
      </c>
      <c r="E31" s="27">
        <f>E32</f>
        <v>40000</v>
      </c>
      <c r="F31" s="27">
        <f>F32</f>
        <v>40000</v>
      </c>
      <c r="G31" s="27">
        <f>G32</f>
        <v>0</v>
      </c>
      <c r="H31" s="27">
        <f>H32</f>
        <v>40000</v>
      </c>
      <c r="I31" s="52"/>
      <c r="J31" s="52">
        <f t="shared" si="1"/>
        <v>0</v>
      </c>
    </row>
    <row r="32" spans="1:10" ht="12.75">
      <c r="A32" s="18" t="s">
        <v>202</v>
      </c>
      <c r="B32" s="18">
        <v>1</v>
      </c>
      <c r="C32" s="22" t="s">
        <v>200</v>
      </c>
      <c r="D32" s="23"/>
      <c r="E32" s="23">
        <v>40000</v>
      </c>
      <c r="F32" s="23">
        <f>D32+E32</f>
        <v>40000</v>
      </c>
      <c r="G32" s="23"/>
      <c r="H32" s="23">
        <v>40000</v>
      </c>
      <c r="I32" s="52"/>
      <c r="J32" s="52">
        <f t="shared" si="1"/>
        <v>0</v>
      </c>
    </row>
    <row r="33" spans="1:10" ht="12.75">
      <c r="A33" s="18"/>
      <c r="B33" s="18"/>
      <c r="C33" s="20" t="s">
        <v>144</v>
      </c>
      <c r="D33" s="27">
        <f>D34</f>
        <v>30000</v>
      </c>
      <c r="E33" s="27">
        <f>E34</f>
        <v>0</v>
      </c>
      <c r="F33" s="27">
        <f>F34</f>
        <v>30000</v>
      </c>
      <c r="G33" s="27">
        <f>G34</f>
        <v>0</v>
      </c>
      <c r="H33" s="27">
        <f>H34</f>
        <v>30000</v>
      </c>
      <c r="I33" s="52">
        <f t="shared" si="0"/>
        <v>0</v>
      </c>
      <c r="J33" s="52">
        <f t="shared" si="1"/>
        <v>0</v>
      </c>
    </row>
    <row r="34" spans="1:10" ht="38.25">
      <c r="A34" s="18" t="s">
        <v>100</v>
      </c>
      <c r="B34" s="18">
        <v>1</v>
      </c>
      <c r="C34" s="28" t="s">
        <v>101</v>
      </c>
      <c r="D34" s="23">
        <v>30000</v>
      </c>
      <c r="E34" s="23"/>
      <c r="F34" s="23">
        <f>D34+E34</f>
        <v>30000</v>
      </c>
      <c r="G34" s="23"/>
      <c r="H34" s="23">
        <v>30000</v>
      </c>
      <c r="I34" s="52">
        <f t="shared" si="0"/>
        <v>0</v>
      </c>
      <c r="J34" s="52">
        <f t="shared" si="1"/>
        <v>0</v>
      </c>
    </row>
    <row r="35" spans="1:10" ht="12.75">
      <c r="A35" s="18"/>
      <c r="B35" s="18"/>
      <c r="C35" s="20" t="s">
        <v>28</v>
      </c>
      <c r="D35" s="27">
        <f>SUM(D36:D42)</f>
        <v>1005000</v>
      </c>
      <c r="E35" s="27">
        <f>SUM(E36:E42)</f>
        <v>0</v>
      </c>
      <c r="F35" s="27">
        <f>SUM(F36:F42)</f>
        <v>1005000</v>
      </c>
      <c r="G35" s="27">
        <f>SUM(G36:G42)</f>
        <v>20000</v>
      </c>
      <c r="H35" s="27">
        <f>SUM(H36:H42)</f>
        <v>985000</v>
      </c>
      <c r="I35" s="52">
        <f t="shared" si="0"/>
        <v>0</v>
      </c>
      <c r="J35" s="52">
        <f t="shared" si="1"/>
        <v>0</v>
      </c>
    </row>
    <row r="36" spans="1:10" ht="51">
      <c r="A36" s="18" t="s">
        <v>29</v>
      </c>
      <c r="B36" s="18">
        <v>1</v>
      </c>
      <c r="C36" s="22" t="s">
        <v>184</v>
      </c>
      <c r="D36" s="23">
        <v>900000</v>
      </c>
      <c r="E36" s="23"/>
      <c r="F36" s="23">
        <f aca="true" t="shared" si="3" ref="F36:F42">D36+E36</f>
        <v>900000</v>
      </c>
      <c r="G36" s="23"/>
      <c r="H36" s="23">
        <v>900000</v>
      </c>
      <c r="I36" s="52">
        <f t="shared" si="0"/>
        <v>0</v>
      </c>
      <c r="J36" s="52">
        <f t="shared" si="1"/>
        <v>0</v>
      </c>
    </row>
    <row r="37" spans="1:10" ht="12.75">
      <c r="A37" s="18" t="s">
        <v>31</v>
      </c>
      <c r="B37" s="18">
        <v>2</v>
      </c>
      <c r="C37" s="29" t="s">
        <v>32</v>
      </c>
      <c r="D37" s="23">
        <v>20000</v>
      </c>
      <c r="E37" s="23"/>
      <c r="F37" s="23">
        <f t="shared" si="3"/>
        <v>20000</v>
      </c>
      <c r="G37" s="23">
        <v>20000</v>
      </c>
      <c r="H37" s="23"/>
      <c r="I37" s="52">
        <f t="shared" si="0"/>
        <v>0</v>
      </c>
      <c r="J37" s="52">
        <f t="shared" si="1"/>
        <v>0</v>
      </c>
    </row>
    <row r="38" spans="1:10" ht="51">
      <c r="A38" s="18" t="s">
        <v>31</v>
      </c>
      <c r="B38" s="18">
        <v>3</v>
      </c>
      <c r="C38" s="22" t="s">
        <v>147</v>
      </c>
      <c r="D38" s="23">
        <v>17000</v>
      </c>
      <c r="E38" s="23"/>
      <c r="F38" s="23">
        <f t="shared" si="3"/>
        <v>17000</v>
      </c>
      <c r="G38" s="23"/>
      <c r="H38" s="23">
        <v>17000</v>
      </c>
      <c r="I38" s="52">
        <f t="shared" si="0"/>
        <v>0</v>
      </c>
      <c r="J38" s="52">
        <f t="shared" si="1"/>
        <v>0</v>
      </c>
    </row>
    <row r="39" spans="1:10" ht="38.25">
      <c r="A39" s="18" t="s">
        <v>31</v>
      </c>
      <c r="B39" s="18">
        <v>4</v>
      </c>
      <c r="C39" s="22" t="s">
        <v>148</v>
      </c>
      <c r="D39" s="23">
        <v>17000</v>
      </c>
      <c r="E39" s="23"/>
      <c r="F39" s="23">
        <f t="shared" si="3"/>
        <v>17000</v>
      </c>
      <c r="G39" s="23"/>
      <c r="H39" s="23">
        <v>17000</v>
      </c>
      <c r="I39" s="52">
        <f aca="true" t="shared" si="4" ref="I39:I70">H39+G39-F39</f>
        <v>0</v>
      </c>
      <c r="J39" s="52">
        <f t="shared" si="1"/>
        <v>0</v>
      </c>
    </row>
    <row r="40" spans="1:10" ht="38.25">
      <c r="A40" s="18" t="s">
        <v>31</v>
      </c>
      <c r="B40" s="18">
        <v>5</v>
      </c>
      <c r="C40" s="22" t="s">
        <v>149</v>
      </c>
      <c r="D40" s="23">
        <v>17000</v>
      </c>
      <c r="E40" s="23"/>
      <c r="F40" s="23">
        <f t="shared" si="3"/>
        <v>17000</v>
      </c>
      <c r="G40" s="23"/>
      <c r="H40" s="23">
        <v>17000</v>
      </c>
      <c r="I40" s="52">
        <f t="shared" si="4"/>
        <v>0</v>
      </c>
      <c r="J40" s="52">
        <f t="shared" si="1"/>
        <v>0</v>
      </c>
    </row>
    <row r="41" spans="1:10" ht="38.25">
      <c r="A41" s="18" t="s">
        <v>31</v>
      </c>
      <c r="B41" s="18">
        <v>6</v>
      </c>
      <c r="C41" s="22" t="s">
        <v>150</v>
      </c>
      <c r="D41" s="23">
        <v>17000</v>
      </c>
      <c r="E41" s="23"/>
      <c r="F41" s="23">
        <f t="shared" si="3"/>
        <v>17000</v>
      </c>
      <c r="G41" s="23"/>
      <c r="H41" s="23">
        <v>17000</v>
      </c>
      <c r="I41" s="52">
        <f t="shared" si="4"/>
        <v>0</v>
      </c>
      <c r="J41" s="52">
        <f t="shared" si="1"/>
        <v>0</v>
      </c>
    </row>
    <row r="42" spans="1:10" ht="38.25">
      <c r="A42" s="18" t="s">
        <v>31</v>
      </c>
      <c r="B42" s="18">
        <v>7</v>
      </c>
      <c r="C42" s="22" t="s">
        <v>151</v>
      </c>
      <c r="D42" s="23">
        <v>17000</v>
      </c>
      <c r="E42" s="23"/>
      <c r="F42" s="23">
        <f t="shared" si="3"/>
        <v>17000</v>
      </c>
      <c r="G42" s="23"/>
      <c r="H42" s="23">
        <v>17000</v>
      </c>
      <c r="I42" s="52">
        <f t="shared" si="4"/>
        <v>0</v>
      </c>
      <c r="J42" s="52">
        <f t="shared" si="1"/>
        <v>0</v>
      </c>
    </row>
    <row r="43" spans="1:10" ht="12.75">
      <c r="A43" s="18"/>
      <c r="B43" s="18"/>
      <c r="C43" s="20" t="s">
        <v>140</v>
      </c>
      <c r="D43" s="27">
        <f>SUM(D44:D45)</f>
        <v>475000</v>
      </c>
      <c r="E43" s="27">
        <f>SUM(E44:E45)</f>
        <v>0</v>
      </c>
      <c r="F43" s="27">
        <f>SUM(F44:F45)</f>
        <v>475000</v>
      </c>
      <c r="G43" s="27">
        <f>SUM(G44:G45)</f>
        <v>0</v>
      </c>
      <c r="H43" s="27">
        <f>SUM(H44:H45)</f>
        <v>475000</v>
      </c>
      <c r="I43" s="52">
        <f t="shared" si="4"/>
        <v>0</v>
      </c>
      <c r="J43" s="52">
        <f t="shared" si="1"/>
        <v>0</v>
      </c>
    </row>
    <row r="44" spans="1:10" ht="25.5">
      <c r="A44" s="18" t="s">
        <v>43</v>
      </c>
      <c r="B44" s="18">
        <v>1</v>
      </c>
      <c r="C44" s="22" t="s">
        <v>44</v>
      </c>
      <c r="D44" s="23">
        <v>175000</v>
      </c>
      <c r="E44" s="23"/>
      <c r="F44" s="23">
        <f>D44+E44</f>
        <v>175000</v>
      </c>
      <c r="G44" s="23"/>
      <c r="H44" s="23">
        <v>175000</v>
      </c>
      <c r="I44" s="52">
        <f t="shared" si="4"/>
        <v>0</v>
      </c>
      <c r="J44" s="52">
        <f t="shared" si="1"/>
        <v>0</v>
      </c>
    </row>
    <row r="45" spans="1:10" ht="25.5">
      <c r="A45" s="18" t="s">
        <v>43</v>
      </c>
      <c r="B45" s="18">
        <v>2</v>
      </c>
      <c r="C45" s="22" t="s">
        <v>146</v>
      </c>
      <c r="D45" s="23">
        <v>300000</v>
      </c>
      <c r="E45" s="23"/>
      <c r="F45" s="23">
        <f>D45+E45</f>
        <v>300000</v>
      </c>
      <c r="G45" s="23"/>
      <c r="H45" s="23">
        <v>300000</v>
      </c>
      <c r="I45" s="52">
        <f t="shared" si="4"/>
        <v>0</v>
      </c>
      <c r="J45" s="52">
        <f t="shared" si="1"/>
        <v>0</v>
      </c>
    </row>
    <row r="46" spans="1:10" ht="12.75">
      <c r="A46" s="18"/>
      <c r="B46" s="19"/>
      <c r="C46" s="20" t="s">
        <v>33</v>
      </c>
      <c r="D46" s="27">
        <f>D47</f>
        <v>41080</v>
      </c>
      <c r="E46" s="27">
        <f>E47</f>
        <v>0</v>
      </c>
      <c r="F46" s="27">
        <f>F47</f>
        <v>41080</v>
      </c>
      <c r="G46" s="27">
        <f>G47</f>
        <v>0</v>
      </c>
      <c r="H46" s="27">
        <f>H47</f>
        <v>41080</v>
      </c>
      <c r="I46" s="52">
        <f t="shared" si="4"/>
        <v>0</v>
      </c>
      <c r="J46" s="52">
        <f t="shared" si="1"/>
        <v>0</v>
      </c>
    </row>
    <row r="47" spans="1:10" ht="12.75">
      <c r="A47" s="18" t="s">
        <v>34</v>
      </c>
      <c r="B47" s="18">
        <v>1</v>
      </c>
      <c r="C47" s="22" t="s">
        <v>35</v>
      </c>
      <c r="D47" s="23">
        <v>41080</v>
      </c>
      <c r="E47" s="23"/>
      <c r="F47" s="23">
        <f>D47+E47</f>
        <v>41080</v>
      </c>
      <c r="G47" s="23"/>
      <c r="H47" s="23">
        <v>41080</v>
      </c>
      <c r="I47" s="52">
        <f t="shared" si="4"/>
        <v>0</v>
      </c>
      <c r="J47" s="52">
        <f t="shared" si="1"/>
        <v>0</v>
      </c>
    </row>
    <row r="48" spans="1:10" ht="12.75">
      <c r="A48" s="18"/>
      <c r="B48" s="19"/>
      <c r="C48" s="25" t="s">
        <v>36</v>
      </c>
      <c r="D48" s="27">
        <f>SUM(D49:D54)</f>
        <v>2069666</v>
      </c>
      <c r="E48" s="27">
        <f>SUM(E49:E54)</f>
        <v>250000</v>
      </c>
      <c r="F48" s="27">
        <f>SUM(F49:F54)</f>
        <v>2319666</v>
      </c>
      <c r="G48" s="27">
        <f>SUM(G49:G54)</f>
        <v>0</v>
      </c>
      <c r="H48" s="27">
        <f>SUM(H49:H54)</f>
        <v>2319666</v>
      </c>
      <c r="I48" s="52">
        <f t="shared" si="4"/>
        <v>0</v>
      </c>
      <c r="J48" s="52">
        <f t="shared" si="1"/>
        <v>0</v>
      </c>
    </row>
    <row r="49" spans="1:10" ht="12.75">
      <c r="A49" s="18" t="s">
        <v>37</v>
      </c>
      <c r="B49" s="18">
        <v>1</v>
      </c>
      <c r="C49" s="22" t="s">
        <v>38</v>
      </c>
      <c r="D49" s="23">
        <v>29666</v>
      </c>
      <c r="E49" s="23"/>
      <c r="F49" s="23">
        <f aca="true" t="shared" si="5" ref="F49:F54">D49+E49</f>
        <v>29666</v>
      </c>
      <c r="G49" s="23"/>
      <c r="H49" s="23">
        <v>29666</v>
      </c>
      <c r="I49" s="52">
        <f t="shared" si="4"/>
        <v>0</v>
      </c>
      <c r="J49" s="52">
        <f t="shared" si="1"/>
        <v>0</v>
      </c>
    </row>
    <row r="50" spans="1:10" ht="25.5">
      <c r="A50" s="18" t="s">
        <v>37</v>
      </c>
      <c r="B50" s="18">
        <v>2</v>
      </c>
      <c r="C50" s="22" t="s">
        <v>39</v>
      </c>
      <c r="D50" s="23">
        <v>1440000</v>
      </c>
      <c r="E50" s="23"/>
      <c r="F50" s="23">
        <f t="shared" si="5"/>
        <v>1440000</v>
      </c>
      <c r="G50" s="23"/>
      <c r="H50" s="23">
        <v>1440000</v>
      </c>
      <c r="I50" s="52">
        <f t="shared" si="4"/>
        <v>0</v>
      </c>
      <c r="J50" s="52">
        <f t="shared" si="1"/>
        <v>0</v>
      </c>
    </row>
    <row r="51" spans="1:10" ht="63.75">
      <c r="A51" s="18" t="s">
        <v>40</v>
      </c>
      <c r="B51" s="18">
        <v>3</v>
      </c>
      <c r="C51" s="22" t="s">
        <v>41</v>
      </c>
      <c r="D51" s="23">
        <v>100000</v>
      </c>
      <c r="E51" s="23">
        <v>250000</v>
      </c>
      <c r="F51" s="23">
        <f t="shared" si="5"/>
        <v>350000</v>
      </c>
      <c r="G51" s="23"/>
      <c r="H51" s="23">
        <v>350000</v>
      </c>
      <c r="I51" s="52">
        <f t="shared" si="4"/>
        <v>0</v>
      </c>
      <c r="J51" s="52">
        <f t="shared" si="1"/>
        <v>0</v>
      </c>
    </row>
    <row r="52" spans="1:10" ht="38.25">
      <c r="A52" s="18" t="s">
        <v>40</v>
      </c>
      <c r="B52" s="18">
        <v>4</v>
      </c>
      <c r="C52" s="22" t="s">
        <v>42</v>
      </c>
      <c r="D52" s="23">
        <v>100000</v>
      </c>
      <c r="E52" s="23"/>
      <c r="F52" s="23">
        <f t="shared" si="5"/>
        <v>100000</v>
      </c>
      <c r="G52" s="23"/>
      <c r="H52" s="23">
        <v>100000</v>
      </c>
      <c r="I52" s="52">
        <f t="shared" si="4"/>
        <v>0</v>
      </c>
      <c r="J52" s="52">
        <f t="shared" si="1"/>
        <v>0</v>
      </c>
    </row>
    <row r="53" spans="1:10" ht="38.25">
      <c r="A53" s="18" t="s">
        <v>37</v>
      </c>
      <c r="B53" s="18">
        <v>5</v>
      </c>
      <c r="C53" s="22" t="s">
        <v>153</v>
      </c>
      <c r="D53" s="23">
        <v>250000</v>
      </c>
      <c r="E53" s="23"/>
      <c r="F53" s="23">
        <f t="shared" si="5"/>
        <v>250000</v>
      </c>
      <c r="G53" s="23"/>
      <c r="H53" s="23">
        <v>250000</v>
      </c>
      <c r="I53" s="52">
        <f t="shared" si="4"/>
        <v>0</v>
      </c>
      <c r="J53" s="52">
        <f t="shared" si="1"/>
        <v>0</v>
      </c>
    </row>
    <row r="54" spans="1:10" ht="25.5">
      <c r="A54" s="18" t="s">
        <v>37</v>
      </c>
      <c r="B54" s="18">
        <v>6</v>
      </c>
      <c r="C54" s="22" t="s">
        <v>199</v>
      </c>
      <c r="D54" s="23">
        <v>150000</v>
      </c>
      <c r="E54" s="23"/>
      <c r="F54" s="23">
        <f t="shared" si="5"/>
        <v>150000</v>
      </c>
      <c r="G54" s="23"/>
      <c r="H54" s="23">
        <v>150000</v>
      </c>
      <c r="I54" s="52">
        <f t="shared" si="4"/>
        <v>0</v>
      </c>
      <c r="J54" s="52">
        <f t="shared" si="1"/>
        <v>0</v>
      </c>
    </row>
    <row r="55" spans="1:10" ht="12.75">
      <c r="A55" s="30"/>
      <c r="B55" s="30"/>
      <c r="C55" s="25" t="s">
        <v>142</v>
      </c>
      <c r="D55" s="31">
        <f>SUM(D56:D58)</f>
        <v>129000</v>
      </c>
      <c r="E55" s="31">
        <f>SUM(E56:E58)</f>
        <v>0</v>
      </c>
      <c r="F55" s="31">
        <f>SUM(F56:F58)</f>
        <v>129000</v>
      </c>
      <c r="G55" s="31">
        <f>SUM(G56:G58)</f>
        <v>29000</v>
      </c>
      <c r="H55" s="31">
        <f>SUM(H56:H58)</f>
        <v>100000</v>
      </c>
      <c r="I55" s="52">
        <f t="shared" si="4"/>
        <v>0</v>
      </c>
      <c r="J55" s="52">
        <f t="shared" si="1"/>
        <v>0</v>
      </c>
    </row>
    <row r="56" spans="1:10" ht="25.5">
      <c r="A56" s="18" t="s">
        <v>46</v>
      </c>
      <c r="B56" s="18">
        <v>1</v>
      </c>
      <c r="C56" s="22" t="s">
        <v>45</v>
      </c>
      <c r="D56" s="23">
        <v>30000</v>
      </c>
      <c r="E56" s="23"/>
      <c r="F56" s="23">
        <f>D56+E56</f>
        <v>30000</v>
      </c>
      <c r="G56" s="23"/>
      <c r="H56" s="23">
        <v>30000</v>
      </c>
      <c r="I56" s="52">
        <f t="shared" si="4"/>
        <v>0</v>
      </c>
      <c r="J56" s="52">
        <f t="shared" si="1"/>
        <v>0</v>
      </c>
    </row>
    <row r="57" spans="1:10" ht="51">
      <c r="A57" s="18" t="s">
        <v>46</v>
      </c>
      <c r="B57" s="18">
        <v>2</v>
      </c>
      <c r="C57" s="22" t="s">
        <v>141</v>
      </c>
      <c r="D57" s="23">
        <v>79000</v>
      </c>
      <c r="E57" s="23"/>
      <c r="F57" s="23">
        <f>D57+E57</f>
        <v>79000</v>
      </c>
      <c r="G57" s="23">
        <v>29000</v>
      </c>
      <c r="H57" s="23">
        <v>50000</v>
      </c>
      <c r="I57" s="52">
        <f t="shared" si="4"/>
        <v>0</v>
      </c>
      <c r="J57" s="52">
        <f t="shared" si="1"/>
        <v>0</v>
      </c>
    </row>
    <row r="58" spans="1:10" ht="12.75">
      <c r="A58" s="18" t="s">
        <v>46</v>
      </c>
      <c r="B58" s="18">
        <v>3</v>
      </c>
      <c r="C58" s="22" t="s">
        <v>172</v>
      </c>
      <c r="D58" s="23">
        <v>20000</v>
      </c>
      <c r="E58" s="23"/>
      <c r="F58" s="23">
        <f>D58+E58</f>
        <v>20000</v>
      </c>
      <c r="G58" s="23"/>
      <c r="H58" s="23">
        <v>20000</v>
      </c>
      <c r="I58" s="52">
        <f t="shared" si="4"/>
        <v>0</v>
      </c>
      <c r="J58" s="52">
        <f t="shared" si="1"/>
        <v>0</v>
      </c>
    </row>
    <row r="59" spans="1:10" ht="12.75">
      <c r="A59" s="18"/>
      <c r="B59" s="18"/>
      <c r="C59" s="25" t="s">
        <v>143</v>
      </c>
      <c r="D59" s="27">
        <f aca="true" t="shared" si="6" ref="D59:H60">D60</f>
        <v>5000</v>
      </c>
      <c r="E59" s="27">
        <f t="shared" si="6"/>
        <v>0</v>
      </c>
      <c r="F59" s="27">
        <f t="shared" si="6"/>
        <v>5000</v>
      </c>
      <c r="G59" s="27">
        <f t="shared" si="6"/>
        <v>0</v>
      </c>
      <c r="H59" s="27">
        <f t="shared" si="6"/>
        <v>5000</v>
      </c>
      <c r="I59" s="52">
        <f t="shared" si="4"/>
        <v>0</v>
      </c>
      <c r="J59" s="52">
        <f t="shared" si="1"/>
        <v>0</v>
      </c>
    </row>
    <row r="60" spans="1:10" ht="25.5">
      <c r="A60" s="18"/>
      <c r="B60" s="18"/>
      <c r="C60" s="32" t="s">
        <v>47</v>
      </c>
      <c r="D60" s="33">
        <f t="shared" si="6"/>
        <v>5000</v>
      </c>
      <c r="E60" s="33">
        <f t="shared" si="6"/>
        <v>0</v>
      </c>
      <c r="F60" s="33">
        <f t="shared" si="6"/>
        <v>5000</v>
      </c>
      <c r="G60" s="33">
        <f t="shared" si="6"/>
        <v>0</v>
      </c>
      <c r="H60" s="33">
        <f t="shared" si="6"/>
        <v>5000</v>
      </c>
      <c r="I60" s="52">
        <f t="shared" si="4"/>
        <v>0</v>
      </c>
      <c r="J60" s="52">
        <f t="shared" si="1"/>
        <v>0</v>
      </c>
    </row>
    <row r="61" spans="1:10" ht="12.75">
      <c r="A61" s="18" t="s">
        <v>48</v>
      </c>
      <c r="B61" s="34">
        <v>1</v>
      </c>
      <c r="C61" s="35" t="s">
        <v>173</v>
      </c>
      <c r="D61" s="36">
        <v>5000</v>
      </c>
      <c r="E61" s="36"/>
      <c r="F61" s="23">
        <f>D61+E61</f>
        <v>5000</v>
      </c>
      <c r="G61" s="36"/>
      <c r="H61" s="36">
        <v>5000</v>
      </c>
      <c r="I61" s="52">
        <f t="shared" si="4"/>
        <v>0</v>
      </c>
      <c r="J61" s="52">
        <f t="shared" si="1"/>
        <v>0</v>
      </c>
    </row>
    <row r="62" spans="1:10" ht="25.5">
      <c r="A62" s="13"/>
      <c r="B62" s="13"/>
      <c r="C62" s="1" t="s">
        <v>50</v>
      </c>
      <c r="D62" s="37">
        <f>D63+D69+D77+D91+D93+D95+D73</f>
        <v>2856965</v>
      </c>
      <c r="E62" s="37">
        <f>E63+E69+E77+E91+E93+E95+E73</f>
        <v>680440</v>
      </c>
      <c r="F62" s="37">
        <f>F63+F69+F77+F91+F93+F95+F73</f>
        <v>3537405</v>
      </c>
      <c r="G62" s="37">
        <f>G63+G69+G77+G91+G93+G95+G73</f>
        <v>301000</v>
      </c>
      <c r="H62" s="37">
        <f>H63+H69+H77+H91+H93+H95+H73</f>
        <v>3236405</v>
      </c>
      <c r="I62" s="52">
        <f t="shared" si="4"/>
        <v>0</v>
      </c>
      <c r="J62" s="52">
        <f t="shared" si="1"/>
        <v>0</v>
      </c>
    </row>
    <row r="63" spans="1:10" ht="25.5">
      <c r="A63" s="18"/>
      <c r="B63" s="18"/>
      <c r="C63" s="32" t="s">
        <v>51</v>
      </c>
      <c r="D63" s="33">
        <f>SUM(D64:D68)</f>
        <v>291200</v>
      </c>
      <c r="E63" s="33">
        <f>SUM(E64:E68)</f>
        <v>5000</v>
      </c>
      <c r="F63" s="33">
        <f>SUM(F64:F68)</f>
        <v>296200</v>
      </c>
      <c r="G63" s="33">
        <f>SUM(G64:G68)</f>
        <v>0</v>
      </c>
      <c r="H63" s="33">
        <f>SUM(H64:H68)</f>
        <v>296200</v>
      </c>
      <c r="I63" s="52">
        <f t="shared" si="4"/>
        <v>0</v>
      </c>
      <c r="J63" s="52">
        <f t="shared" si="1"/>
        <v>0</v>
      </c>
    </row>
    <row r="64" spans="1:10" ht="25.5">
      <c r="A64" s="18" t="s">
        <v>52</v>
      </c>
      <c r="B64" s="34">
        <v>1</v>
      </c>
      <c r="C64" s="38" t="s">
        <v>53</v>
      </c>
      <c r="D64" s="39">
        <v>180000</v>
      </c>
      <c r="E64" s="39"/>
      <c r="F64" s="23">
        <f>D64+E64</f>
        <v>180000</v>
      </c>
      <c r="G64" s="39"/>
      <c r="H64" s="39">
        <v>180000</v>
      </c>
      <c r="I64" s="52">
        <f t="shared" si="4"/>
        <v>0</v>
      </c>
      <c r="J64" s="52">
        <f t="shared" si="1"/>
        <v>0</v>
      </c>
    </row>
    <row r="65" spans="1:10" ht="25.5">
      <c r="A65" s="18" t="s">
        <v>56</v>
      </c>
      <c r="B65" s="34">
        <v>2</v>
      </c>
      <c r="C65" s="38" t="s">
        <v>54</v>
      </c>
      <c r="D65" s="39">
        <v>20000</v>
      </c>
      <c r="E65" s="39"/>
      <c r="F65" s="23">
        <f>D65+E65</f>
        <v>20000</v>
      </c>
      <c r="G65" s="39"/>
      <c r="H65" s="39">
        <v>20000</v>
      </c>
      <c r="I65" s="52">
        <f t="shared" si="4"/>
        <v>0</v>
      </c>
      <c r="J65" s="52">
        <f t="shared" si="1"/>
        <v>0</v>
      </c>
    </row>
    <row r="66" spans="1:10" ht="25.5">
      <c r="A66" s="18" t="s">
        <v>56</v>
      </c>
      <c r="B66" s="34">
        <v>3</v>
      </c>
      <c r="C66" s="38" t="s">
        <v>57</v>
      </c>
      <c r="D66" s="39">
        <v>20000</v>
      </c>
      <c r="E66" s="39"/>
      <c r="F66" s="23">
        <f>D66+E66</f>
        <v>20000</v>
      </c>
      <c r="G66" s="39"/>
      <c r="H66" s="39">
        <v>20000</v>
      </c>
      <c r="I66" s="52">
        <f t="shared" si="4"/>
        <v>0</v>
      </c>
      <c r="J66" s="52">
        <f t="shared" si="1"/>
        <v>0</v>
      </c>
    </row>
    <row r="67" spans="1:10" ht="12.75">
      <c r="A67" s="18" t="s">
        <v>56</v>
      </c>
      <c r="B67" s="34">
        <v>4</v>
      </c>
      <c r="C67" s="38" t="s">
        <v>58</v>
      </c>
      <c r="D67" s="39">
        <v>50000</v>
      </c>
      <c r="E67" s="39"/>
      <c r="F67" s="23">
        <f>D67+E67</f>
        <v>50000</v>
      </c>
      <c r="G67" s="39"/>
      <c r="H67" s="39">
        <v>50000</v>
      </c>
      <c r="I67" s="52">
        <f t="shared" si="4"/>
        <v>0</v>
      </c>
      <c r="J67" s="52">
        <f t="shared" si="1"/>
        <v>0</v>
      </c>
    </row>
    <row r="68" spans="1:10" ht="12.75">
      <c r="A68" s="18" t="s">
        <v>56</v>
      </c>
      <c r="B68" s="34">
        <v>5</v>
      </c>
      <c r="C68" s="38" t="s">
        <v>59</v>
      </c>
      <c r="D68" s="39">
        <v>21200</v>
      </c>
      <c r="E68" s="39">
        <v>5000</v>
      </c>
      <c r="F68" s="23">
        <f>D68+E68</f>
        <v>26200</v>
      </c>
      <c r="G68" s="39"/>
      <c r="H68" s="39">
        <v>26200</v>
      </c>
      <c r="I68" s="52">
        <f t="shared" si="4"/>
        <v>0</v>
      </c>
      <c r="J68" s="52">
        <f t="shared" si="1"/>
        <v>0</v>
      </c>
    </row>
    <row r="69" spans="1:10" ht="38.25">
      <c r="A69" s="18"/>
      <c r="B69" s="34"/>
      <c r="C69" s="32" t="s">
        <v>60</v>
      </c>
      <c r="D69" s="33">
        <f>SUM(D70:D72)</f>
        <v>2116000</v>
      </c>
      <c r="E69" s="33">
        <f>SUM(E70:E72)</f>
        <v>69440</v>
      </c>
      <c r="F69" s="33">
        <f>SUM(F70:F72)</f>
        <v>2185440</v>
      </c>
      <c r="G69" s="33">
        <f>SUM(G70:G72)</f>
        <v>0</v>
      </c>
      <c r="H69" s="33">
        <f>SUM(H70:H72)</f>
        <v>2185440</v>
      </c>
      <c r="I69" s="52">
        <f t="shared" si="4"/>
        <v>0</v>
      </c>
      <c r="J69" s="52">
        <f aca="true" t="shared" si="7" ref="J69:J133">G69+H69-F69</f>
        <v>0</v>
      </c>
    </row>
    <row r="70" spans="1:10" ht="25.5">
      <c r="A70" s="18" t="s">
        <v>52</v>
      </c>
      <c r="B70" s="34">
        <v>1</v>
      </c>
      <c r="C70" s="38" t="s">
        <v>61</v>
      </c>
      <c r="D70" s="39">
        <v>1716000</v>
      </c>
      <c r="E70" s="39">
        <v>59440</v>
      </c>
      <c r="F70" s="23">
        <f>D70+E70</f>
        <v>1775440</v>
      </c>
      <c r="G70" s="39"/>
      <c r="H70" s="39">
        <f>1716000+59440</f>
        <v>1775440</v>
      </c>
      <c r="I70" s="52">
        <f t="shared" si="4"/>
        <v>0</v>
      </c>
      <c r="J70" s="52">
        <f t="shared" si="7"/>
        <v>0</v>
      </c>
    </row>
    <row r="71" spans="1:10" ht="12.75">
      <c r="A71" s="18" t="s">
        <v>56</v>
      </c>
      <c r="B71" s="34">
        <v>2</v>
      </c>
      <c r="C71" s="38" t="s">
        <v>154</v>
      </c>
      <c r="D71" s="39">
        <v>400000</v>
      </c>
      <c r="E71" s="39"/>
      <c r="F71" s="23">
        <f>D71+E71</f>
        <v>400000</v>
      </c>
      <c r="G71" s="39"/>
      <c r="H71" s="39">
        <v>400000</v>
      </c>
      <c r="I71" s="52">
        <f aca="true" t="shared" si="8" ref="I71:I110">H71+G71-F71</f>
        <v>0</v>
      </c>
      <c r="J71" s="52">
        <f t="shared" si="7"/>
        <v>0</v>
      </c>
    </row>
    <row r="72" spans="1:10" ht="12.75">
      <c r="A72" s="18" t="s">
        <v>56</v>
      </c>
      <c r="B72" s="34">
        <v>3</v>
      </c>
      <c r="C72" s="38" t="s">
        <v>212</v>
      </c>
      <c r="D72" s="39"/>
      <c r="E72" s="39">
        <v>10000</v>
      </c>
      <c r="F72" s="23">
        <f>D72+E72</f>
        <v>10000</v>
      </c>
      <c r="G72" s="39"/>
      <c r="H72" s="39">
        <v>10000</v>
      </c>
      <c r="I72" s="52">
        <f t="shared" si="8"/>
        <v>0</v>
      </c>
      <c r="J72" s="52">
        <f t="shared" si="7"/>
        <v>0</v>
      </c>
    </row>
    <row r="73" spans="1:10" ht="25.5">
      <c r="A73" s="18"/>
      <c r="B73" s="18"/>
      <c r="C73" s="32" t="s">
        <v>63</v>
      </c>
      <c r="D73" s="33">
        <f>SUM(D74:D76)</f>
        <v>171465</v>
      </c>
      <c r="E73" s="33">
        <f>SUM(E74:E76)</f>
        <v>200000</v>
      </c>
      <c r="F73" s="33">
        <f>SUM(F74:F76)</f>
        <v>371465</v>
      </c>
      <c r="G73" s="33">
        <f>SUM(G74:G76)</f>
        <v>200000</v>
      </c>
      <c r="H73" s="33">
        <f>SUM(H74:H76)</f>
        <v>171465</v>
      </c>
      <c r="I73" s="52">
        <f t="shared" si="8"/>
        <v>0</v>
      </c>
      <c r="J73" s="52">
        <f t="shared" si="7"/>
        <v>0</v>
      </c>
    </row>
    <row r="74" spans="1:10" ht="25.5">
      <c r="A74" s="18" t="s">
        <v>52</v>
      </c>
      <c r="B74" s="18">
        <v>1</v>
      </c>
      <c r="C74" s="38" t="s">
        <v>64</v>
      </c>
      <c r="D74" s="40">
        <v>71465</v>
      </c>
      <c r="E74" s="40"/>
      <c r="F74" s="23">
        <f>D74+E74</f>
        <v>71465</v>
      </c>
      <c r="G74" s="40"/>
      <c r="H74" s="40">
        <v>71465</v>
      </c>
      <c r="I74" s="52">
        <f t="shared" si="8"/>
        <v>0</v>
      </c>
      <c r="J74" s="52">
        <f t="shared" si="7"/>
        <v>0</v>
      </c>
    </row>
    <row r="75" spans="1:10" ht="12.75">
      <c r="A75" s="18" t="s">
        <v>55</v>
      </c>
      <c r="B75" s="18">
        <v>2</v>
      </c>
      <c r="C75" s="38" t="s">
        <v>65</v>
      </c>
      <c r="D75" s="39">
        <v>100000</v>
      </c>
      <c r="E75" s="39"/>
      <c r="F75" s="23">
        <f>D75+E75</f>
        <v>100000</v>
      </c>
      <c r="G75" s="39"/>
      <c r="H75" s="39">
        <v>100000</v>
      </c>
      <c r="I75" s="52">
        <f t="shared" si="8"/>
        <v>0</v>
      </c>
      <c r="J75" s="52">
        <f t="shared" si="7"/>
        <v>0</v>
      </c>
    </row>
    <row r="76" spans="1:10" ht="12.75">
      <c r="A76" s="18" t="s">
        <v>55</v>
      </c>
      <c r="B76" s="18">
        <v>3</v>
      </c>
      <c r="C76" s="28" t="s">
        <v>210</v>
      </c>
      <c r="D76" s="39"/>
      <c r="E76" s="39">
        <v>200000</v>
      </c>
      <c r="F76" s="23">
        <f>D76+E76</f>
        <v>200000</v>
      </c>
      <c r="G76" s="39">
        <v>200000</v>
      </c>
      <c r="H76" s="39"/>
      <c r="I76" s="52">
        <f t="shared" si="8"/>
        <v>0</v>
      </c>
      <c r="J76" s="52">
        <f t="shared" si="7"/>
        <v>0</v>
      </c>
    </row>
    <row r="77" spans="1:10" ht="25.5">
      <c r="A77" s="18"/>
      <c r="B77" s="18"/>
      <c r="C77" s="32" t="s">
        <v>66</v>
      </c>
      <c r="D77" s="33">
        <f>SUM(D78:D90)</f>
        <v>204800</v>
      </c>
      <c r="E77" s="33">
        <f>SUM(E78:E90)</f>
        <v>406000</v>
      </c>
      <c r="F77" s="33">
        <f>SUM(F78:F90)</f>
        <v>610800</v>
      </c>
      <c r="G77" s="33">
        <f>SUM(G78:G90)</f>
        <v>56000</v>
      </c>
      <c r="H77" s="33">
        <f>SUM(H78:H90)</f>
        <v>554800</v>
      </c>
      <c r="I77" s="52">
        <f t="shared" si="8"/>
        <v>0</v>
      </c>
      <c r="J77" s="52">
        <f t="shared" si="7"/>
        <v>0</v>
      </c>
    </row>
    <row r="78" spans="1:10" ht="25.5">
      <c r="A78" s="18" t="s">
        <v>56</v>
      </c>
      <c r="B78" s="18">
        <v>1</v>
      </c>
      <c r="C78" s="41" t="s">
        <v>67</v>
      </c>
      <c r="D78" s="36">
        <v>100000</v>
      </c>
      <c r="E78" s="36"/>
      <c r="F78" s="23">
        <f aca="true" t="shared" si="9" ref="F78:F90">D78+E78</f>
        <v>100000</v>
      </c>
      <c r="G78" s="36"/>
      <c r="H78" s="36">
        <v>100000</v>
      </c>
      <c r="I78" s="52">
        <f t="shared" si="8"/>
        <v>0</v>
      </c>
      <c r="J78" s="52">
        <f t="shared" si="7"/>
        <v>0</v>
      </c>
    </row>
    <row r="79" spans="1:10" ht="12.75">
      <c r="A79" s="18" t="s">
        <v>56</v>
      </c>
      <c r="B79" s="18">
        <v>2</v>
      </c>
      <c r="C79" s="42" t="s">
        <v>68</v>
      </c>
      <c r="D79" s="23">
        <v>38000</v>
      </c>
      <c r="E79" s="23"/>
      <c r="F79" s="23">
        <f t="shared" si="9"/>
        <v>38000</v>
      </c>
      <c r="G79" s="23"/>
      <c r="H79" s="23">
        <v>38000</v>
      </c>
      <c r="I79" s="52">
        <f t="shared" si="8"/>
        <v>0</v>
      </c>
      <c r="J79" s="52">
        <f t="shared" si="7"/>
        <v>0</v>
      </c>
    </row>
    <row r="80" spans="1:10" ht="25.5">
      <c r="A80" s="18" t="s">
        <v>56</v>
      </c>
      <c r="B80" s="18">
        <v>3</v>
      </c>
      <c r="C80" s="22" t="s">
        <v>178</v>
      </c>
      <c r="D80" s="23">
        <v>4000</v>
      </c>
      <c r="E80" s="23"/>
      <c r="F80" s="23">
        <f t="shared" si="9"/>
        <v>4000</v>
      </c>
      <c r="G80" s="23"/>
      <c r="H80" s="23">
        <v>4000</v>
      </c>
      <c r="I80" s="52">
        <f t="shared" si="8"/>
        <v>0</v>
      </c>
      <c r="J80" s="52">
        <f t="shared" si="7"/>
        <v>0</v>
      </c>
    </row>
    <row r="81" spans="1:10" ht="12.75">
      <c r="A81" s="18" t="s">
        <v>56</v>
      </c>
      <c r="B81" s="18">
        <v>4</v>
      </c>
      <c r="C81" s="22" t="s">
        <v>179</v>
      </c>
      <c r="D81" s="23">
        <v>10000</v>
      </c>
      <c r="E81" s="23"/>
      <c r="F81" s="23">
        <f t="shared" si="9"/>
        <v>10000</v>
      </c>
      <c r="G81" s="23"/>
      <c r="H81" s="23">
        <v>10000</v>
      </c>
      <c r="I81" s="52">
        <f t="shared" si="8"/>
        <v>0</v>
      </c>
      <c r="J81" s="52">
        <f t="shared" si="7"/>
        <v>0</v>
      </c>
    </row>
    <row r="82" spans="1:10" ht="25.5">
      <c r="A82" s="18" t="s">
        <v>56</v>
      </c>
      <c r="B82" s="18">
        <v>5</v>
      </c>
      <c r="C82" s="22" t="s">
        <v>71</v>
      </c>
      <c r="D82" s="23">
        <v>8800</v>
      </c>
      <c r="E82" s="23"/>
      <c r="F82" s="23">
        <f t="shared" si="9"/>
        <v>8800</v>
      </c>
      <c r="G82" s="23"/>
      <c r="H82" s="23">
        <v>8800</v>
      </c>
      <c r="I82" s="52">
        <f t="shared" si="8"/>
        <v>0</v>
      </c>
      <c r="J82" s="52">
        <f t="shared" si="7"/>
        <v>0</v>
      </c>
    </row>
    <row r="83" spans="1:10" ht="51">
      <c r="A83" s="18" t="s">
        <v>56</v>
      </c>
      <c r="B83" s="18">
        <v>6</v>
      </c>
      <c r="C83" s="22" t="s">
        <v>72</v>
      </c>
      <c r="D83" s="23">
        <v>30000</v>
      </c>
      <c r="E83" s="23"/>
      <c r="F83" s="23">
        <f t="shared" si="9"/>
        <v>30000</v>
      </c>
      <c r="G83" s="23"/>
      <c r="H83" s="23">
        <v>30000</v>
      </c>
      <c r="I83" s="52">
        <f t="shared" si="8"/>
        <v>0</v>
      </c>
      <c r="J83" s="52">
        <f t="shared" si="7"/>
        <v>0</v>
      </c>
    </row>
    <row r="84" spans="1:10" ht="25.5">
      <c r="A84" s="18" t="s">
        <v>56</v>
      </c>
      <c r="B84" s="18">
        <v>7</v>
      </c>
      <c r="C84" s="22" t="s">
        <v>73</v>
      </c>
      <c r="D84" s="23">
        <v>5500</v>
      </c>
      <c r="E84" s="23"/>
      <c r="F84" s="23">
        <f t="shared" si="9"/>
        <v>5500</v>
      </c>
      <c r="G84" s="23"/>
      <c r="H84" s="23">
        <v>5500</v>
      </c>
      <c r="I84" s="52">
        <f t="shared" si="8"/>
        <v>0</v>
      </c>
      <c r="J84" s="52">
        <f t="shared" si="7"/>
        <v>0</v>
      </c>
    </row>
    <row r="85" spans="1:10" ht="38.25">
      <c r="A85" s="18" t="s">
        <v>56</v>
      </c>
      <c r="B85" s="18">
        <v>8</v>
      </c>
      <c r="C85" s="22" t="s">
        <v>180</v>
      </c>
      <c r="D85" s="23">
        <v>8500</v>
      </c>
      <c r="E85" s="23"/>
      <c r="F85" s="23">
        <f t="shared" si="9"/>
        <v>8500</v>
      </c>
      <c r="G85" s="23"/>
      <c r="H85" s="23">
        <v>8500</v>
      </c>
      <c r="I85" s="52">
        <f t="shared" si="8"/>
        <v>0</v>
      </c>
      <c r="J85" s="52">
        <f t="shared" si="7"/>
        <v>0</v>
      </c>
    </row>
    <row r="86" spans="1:10" ht="12.75">
      <c r="A86" s="18" t="s">
        <v>56</v>
      </c>
      <c r="B86" s="18">
        <v>9</v>
      </c>
      <c r="C86" s="22" t="s">
        <v>205</v>
      </c>
      <c r="D86" s="23"/>
      <c r="E86" s="23">
        <v>40000</v>
      </c>
      <c r="F86" s="23">
        <f t="shared" si="9"/>
        <v>40000</v>
      </c>
      <c r="G86" s="23"/>
      <c r="H86" s="23">
        <v>40000</v>
      </c>
      <c r="I86" s="52">
        <f t="shared" si="8"/>
        <v>0</v>
      </c>
      <c r="J86" s="52">
        <f t="shared" si="7"/>
        <v>0</v>
      </c>
    </row>
    <row r="87" spans="1:10" ht="25.5">
      <c r="A87" s="18" t="s">
        <v>56</v>
      </c>
      <c r="B87" s="18">
        <v>10</v>
      </c>
      <c r="C87" s="22" t="s">
        <v>206</v>
      </c>
      <c r="D87" s="23"/>
      <c r="E87" s="23">
        <v>160000</v>
      </c>
      <c r="F87" s="23">
        <f t="shared" si="9"/>
        <v>160000</v>
      </c>
      <c r="G87" s="23"/>
      <c r="H87" s="23">
        <v>160000</v>
      </c>
      <c r="I87" s="52">
        <f t="shared" si="8"/>
        <v>0</v>
      </c>
      <c r="J87" s="52">
        <f t="shared" si="7"/>
        <v>0</v>
      </c>
    </row>
    <row r="88" spans="1:10" ht="12.75">
      <c r="A88" s="18" t="s">
        <v>55</v>
      </c>
      <c r="B88" s="18">
        <v>11</v>
      </c>
      <c r="C88" s="22" t="s">
        <v>207</v>
      </c>
      <c r="D88" s="23"/>
      <c r="E88" s="23">
        <v>150000</v>
      </c>
      <c r="F88" s="23">
        <f t="shared" si="9"/>
        <v>150000</v>
      </c>
      <c r="G88" s="23"/>
      <c r="H88" s="23">
        <v>150000</v>
      </c>
      <c r="I88" s="52">
        <f t="shared" si="8"/>
        <v>0</v>
      </c>
      <c r="J88" s="52">
        <f t="shared" si="7"/>
        <v>0</v>
      </c>
    </row>
    <row r="89" spans="1:10" ht="12.75">
      <c r="A89" s="18" t="s">
        <v>56</v>
      </c>
      <c r="B89" s="18">
        <v>12</v>
      </c>
      <c r="C89" s="22" t="s">
        <v>211</v>
      </c>
      <c r="D89" s="23"/>
      <c r="E89" s="23">
        <v>50000</v>
      </c>
      <c r="F89" s="23">
        <f t="shared" si="9"/>
        <v>50000</v>
      </c>
      <c r="G89" s="23">
        <v>50000</v>
      </c>
      <c r="H89" s="23"/>
      <c r="I89" s="52">
        <f t="shared" si="8"/>
        <v>0</v>
      </c>
      <c r="J89" s="52">
        <f t="shared" si="7"/>
        <v>0</v>
      </c>
    </row>
    <row r="90" spans="1:10" ht="38.25">
      <c r="A90" s="18" t="s">
        <v>56</v>
      </c>
      <c r="B90" s="18">
        <v>13</v>
      </c>
      <c r="C90" s="22" t="s">
        <v>213</v>
      </c>
      <c r="D90" s="23"/>
      <c r="E90" s="23">
        <v>6000</v>
      </c>
      <c r="F90" s="23">
        <f t="shared" si="9"/>
        <v>6000</v>
      </c>
      <c r="G90" s="23">
        <v>6000</v>
      </c>
      <c r="H90" s="23"/>
      <c r="I90" s="52"/>
      <c r="J90" s="52"/>
    </row>
    <row r="91" spans="1:10" ht="25.5">
      <c r="A91" s="18"/>
      <c r="B91" s="19"/>
      <c r="C91" s="32" t="s">
        <v>75</v>
      </c>
      <c r="D91" s="33">
        <f>D92</f>
        <v>5000</v>
      </c>
      <c r="E91" s="33">
        <f>E92</f>
        <v>0</v>
      </c>
      <c r="F91" s="33">
        <f>F92</f>
        <v>5000</v>
      </c>
      <c r="G91" s="33">
        <f>G92</f>
        <v>0</v>
      </c>
      <c r="H91" s="33">
        <f>H92</f>
        <v>5000</v>
      </c>
      <c r="I91" s="52">
        <f t="shared" si="8"/>
        <v>0</v>
      </c>
      <c r="J91" s="52">
        <f t="shared" si="7"/>
        <v>0</v>
      </c>
    </row>
    <row r="92" spans="1:10" ht="25.5">
      <c r="A92" s="18" t="s">
        <v>56</v>
      </c>
      <c r="B92" s="34">
        <v>1</v>
      </c>
      <c r="C92" s="41" t="s">
        <v>181</v>
      </c>
      <c r="D92" s="36">
        <v>5000</v>
      </c>
      <c r="E92" s="36"/>
      <c r="F92" s="23">
        <f>D92+E92</f>
        <v>5000</v>
      </c>
      <c r="G92" s="36"/>
      <c r="H92" s="36">
        <v>5000</v>
      </c>
      <c r="I92" s="52">
        <f t="shared" si="8"/>
        <v>0</v>
      </c>
      <c r="J92" s="52">
        <f t="shared" si="7"/>
        <v>0</v>
      </c>
    </row>
    <row r="93" spans="1:10" ht="38.25">
      <c r="A93" s="18"/>
      <c r="B93" s="18"/>
      <c r="C93" s="32" t="s">
        <v>77</v>
      </c>
      <c r="D93" s="33">
        <f>D94</f>
        <v>3500</v>
      </c>
      <c r="E93" s="33">
        <f>E94</f>
        <v>0</v>
      </c>
      <c r="F93" s="33">
        <f>F94</f>
        <v>3500</v>
      </c>
      <c r="G93" s="33">
        <f>G94</f>
        <v>0</v>
      </c>
      <c r="H93" s="33">
        <f>H94</f>
        <v>3500</v>
      </c>
      <c r="I93" s="52">
        <f t="shared" si="8"/>
        <v>0</v>
      </c>
      <c r="J93" s="52">
        <f t="shared" si="7"/>
        <v>0</v>
      </c>
    </row>
    <row r="94" spans="1:10" ht="12.75">
      <c r="A94" s="18" t="s">
        <v>56</v>
      </c>
      <c r="B94" s="18">
        <v>1</v>
      </c>
      <c r="C94" s="42" t="s">
        <v>182</v>
      </c>
      <c r="D94" s="23">
        <v>3500</v>
      </c>
      <c r="E94" s="23"/>
      <c r="F94" s="23">
        <f>D94+E94</f>
        <v>3500</v>
      </c>
      <c r="G94" s="23"/>
      <c r="H94" s="23">
        <v>3500</v>
      </c>
      <c r="I94" s="52">
        <f t="shared" si="8"/>
        <v>0</v>
      </c>
      <c r="J94" s="52">
        <f t="shared" si="7"/>
        <v>0</v>
      </c>
    </row>
    <row r="95" spans="1:10" ht="12.75">
      <c r="A95" s="18"/>
      <c r="B95" s="18"/>
      <c r="C95" s="32" t="s">
        <v>79</v>
      </c>
      <c r="D95" s="33">
        <f>SUM(D96:D98)</f>
        <v>65000</v>
      </c>
      <c r="E95" s="33">
        <f>SUM(E96:E98)</f>
        <v>0</v>
      </c>
      <c r="F95" s="33">
        <f>SUM(F96:F98)</f>
        <v>65000</v>
      </c>
      <c r="G95" s="33">
        <f>SUM(G96:G98)</f>
        <v>45000</v>
      </c>
      <c r="H95" s="33">
        <f>SUM(H96:H98)</f>
        <v>20000</v>
      </c>
      <c r="I95" s="52">
        <f t="shared" si="8"/>
        <v>0</v>
      </c>
      <c r="J95" s="52">
        <f t="shared" si="7"/>
        <v>0</v>
      </c>
    </row>
    <row r="96" spans="1:10" ht="12.75">
      <c r="A96" s="18" t="s">
        <v>56</v>
      </c>
      <c r="B96" s="18">
        <v>1</v>
      </c>
      <c r="C96" s="42" t="s">
        <v>80</v>
      </c>
      <c r="D96" s="23">
        <v>35000</v>
      </c>
      <c r="E96" s="23"/>
      <c r="F96" s="23">
        <f>D96+E96</f>
        <v>35000</v>
      </c>
      <c r="G96" s="23">
        <v>35000</v>
      </c>
      <c r="H96" s="23"/>
      <c r="I96" s="52">
        <f t="shared" si="8"/>
        <v>0</v>
      </c>
      <c r="J96" s="52">
        <f t="shared" si="7"/>
        <v>0</v>
      </c>
    </row>
    <row r="97" spans="1:10" ht="25.5">
      <c r="A97" s="18" t="s">
        <v>56</v>
      </c>
      <c r="B97" s="18">
        <v>2</v>
      </c>
      <c r="C97" s="22" t="s">
        <v>81</v>
      </c>
      <c r="D97" s="23">
        <v>25000</v>
      </c>
      <c r="E97" s="23"/>
      <c r="F97" s="23">
        <f>D97+E97</f>
        <v>25000</v>
      </c>
      <c r="G97" s="23">
        <v>5000</v>
      </c>
      <c r="H97" s="23">
        <v>20000</v>
      </c>
      <c r="I97" s="52">
        <f t="shared" si="8"/>
        <v>0</v>
      </c>
      <c r="J97" s="52">
        <f t="shared" si="7"/>
        <v>0</v>
      </c>
    </row>
    <row r="98" spans="1:10" ht="12.75">
      <c r="A98" s="18" t="s">
        <v>56</v>
      </c>
      <c r="B98" s="18">
        <v>3</v>
      </c>
      <c r="C98" s="42" t="s">
        <v>82</v>
      </c>
      <c r="D98" s="23">
        <v>5000</v>
      </c>
      <c r="E98" s="23"/>
      <c r="F98" s="23">
        <f>D98+E98</f>
        <v>5000</v>
      </c>
      <c r="G98" s="23">
        <v>5000</v>
      </c>
      <c r="H98" s="23"/>
      <c r="I98" s="52">
        <f t="shared" si="8"/>
        <v>0</v>
      </c>
      <c r="J98" s="52">
        <f t="shared" si="7"/>
        <v>0</v>
      </c>
    </row>
    <row r="99" spans="1:11" ht="38.25">
      <c r="A99" s="13"/>
      <c r="B99" s="13"/>
      <c r="C99" s="1" t="s">
        <v>83</v>
      </c>
      <c r="D99" s="37">
        <f>SUM(D100:D102)</f>
        <v>37500</v>
      </c>
      <c r="E99" s="37">
        <f>SUM(E100:E102)</f>
        <v>20000</v>
      </c>
      <c r="F99" s="37">
        <f>SUM(F100:F102)</f>
        <v>57500</v>
      </c>
      <c r="G99" s="37">
        <f>SUM(G100:G102)</f>
        <v>0</v>
      </c>
      <c r="H99" s="37">
        <f>SUM(H100:H102)</f>
        <v>57500</v>
      </c>
      <c r="I99" s="52">
        <f t="shared" si="8"/>
        <v>0</v>
      </c>
      <c r="J99" s="52">
        <f t="shared" si="7"/>
        <v>0</v>
      </c>
      <c r="K99" s="52"/>
    </row>
    <row r="100" spans="1:10" ht="12.75">
      <c r="A100" s="18" t="s">
        <v>84</v>
      </c>
      <c r="B100" s="18">
        <v>1</v>
      </c>
      <c r="C100" s="22" t="s">
        <v>85</v>
      </c>
      <c r="D100" s="23">
        <v>7500</v>
      </c>
      <c r="E100" s="23"/>
      <c r="F100" s="23">
        <f>D100+E100</f>
        <v>7500</v>
      </c>
      <c r="G100" s="23"/>
      <c r="H100" s="23">
        <v>7500</v>
      </c>
      <c r="I100" s="52">
        <f t="shared" si="8"/>
        <v>0</v>
      </c>
      <c r="J100" s="52">
        <f t="shared" si="7"/>
        <v>0</v>
      </c>
    </row>
    <row r="101" spans="1:10" ht="38.25">
      <c r="A101" s="18" t="s">
        <v>84</v>
      </c>
      <c r="B101" s="18">
        <v>2</v>
      </c>
      <c r="C101" s="22" t="s">
        <v>86</v>
      </c>
      <c r="D101" s="23">
        <v>30000</v>
      </c>
      <c r="E101" s="23"/>
      <c r="F101" s="23">
        <f>D101+E101</f>
        <v>30000</v>
      </c>
      <c r="G101" s="23"/>
      <c r="H101" s="23">
        <v>30000</v>
      </c>
      <c r="I101" s="52">
        <f t="shared" si="8"/>
        <v>0</v>
      </c>
      <c r="J101" s="52">
        <f t="shared" si="7"/>
        <v>0</v>
      </c>
    </row>
    <row r="102" spans="1:10" ht="12.75">
      <c r="A102" s="18" t="s">
        <v>84</v>
      </c>
      <c r="B102" s="18">
        <v>3</v>
      </c>
      <c r="C102" s="22" t="s">
        <v>204</v>
      </c>
      <c r="D102" s="23"/>
      <c r="E102" s="23">
        <v>20000</v>
      </c>
      <c r="F102" s="23">
        <f>D102+E102</f>
        <v>20000</v>
      </c>
      <c r="G102" s="23"/>
      <c r="H102" s="23">
        <v>20000</v>
      </c>
      <c r="I102" s="52">
        <f t="shared" si="8"/>
        <v>0</v>
      </c>
      <c r="J102" s="52">
        <f t="shared" si="7"/>
        <v>0</v>
      </c>
    </row>
    <row r="103" spans="1:10" ht="38.25">
      <c r="A103" s="13"/>
      <c r="B103" s="13"/>
      <c r="C103" s="1" t="s">
        <v>87</v>
      </c>
      <c r="D103" s="37">
        <f>SUM(D104:D105)</f>
        <v>11000</v>
      </c>
      <c r="E103" s="37">
        <f>SUM(E104:E105)</f>
        <v>3000</v>
      </c>
      <c r="F103" s="37">
        <f>SUM(F104:F105)</f>
        <v>14000</v>
      </c>
      <c r="G103" s="37">
        <f>SUM(G104:G105)</f>
        <v>0</v>
      </c>
      <c r="H103" s="37">
        <f>SUM(H104:H105)</f>
        <v>14000</v>
      </c>
      <c r="I103" s="52">
        <f t="shared" si="8"/>
        <v>0</v>
      </c>
      <c r="J103" s="52">
        <f t="shared" si="7"/>
        <v>0</v>
      </c>
    </row>
    <row r="104" spans="1:10" ht="12.75">
      <c r="A104" s="18" t="s">
        <v>84</v>
      </c>
      <c r="B104" s="18">
        <v>1</v>
      </c>
      <c r="C104" s="22" t="s">
        <v>183</v>
      </c>
      <c r="D104" s="23">
        <v>5001</v>
      </c>
      <c r="E104" s="23">
        <v>3000</v>
      </c>
      <c r="F104" s="23">
        <f>D104+E104</f>
        <v>8001</v>
      </c>
      <c r="G104" s="23"/>
      <c r="H104" s="23">
        <f>6000-999+3000</f>
        <v>8001</v>
      </c>
      <c r="I104" s="52">
        <f t="shared" si="8"/>
        <v>0</v>
      </c>
      <c r="J104" s="52">
        <f t="shared" si="7"/>
        <v>0</v>
      </c>
    </row>
    <row r="105" spans="1:10" ht="12.75">
      <c r="A105" s="18" t="s">
        <v>84</v>
      </c>
      <c r="B105" s="18">
        <v>2</v>
      </c>
      <c r="C105" s="22" t="s">
        <v>89</v>
      </c>
      <c r="D105" s="23">
        <v>5999</v>
      </c>
      <c r="E105" s="23"/>
      <c r="F105" s="23">
        <f>D105+E105</f>
        <v>5999</v>
      </c>
      <c r="G105" s="23"/>
      <c r="H105" s="23">
        <f>5000+999</f>
        <v>5999</v>
      </c>
      <c r="I105" s="52">
        <f t="shared" si="8"/>
        <v>0</v>
      </c>
      <c r="J105" s="52">
        <f t="shared" si="7"/>
        <v>0</v>
      </c>
    </row>
    <row r="106" spans="1:10" ht="25.5">
      <c r="A106" s="13"/>
      <c r="B106" s="13"/>
      <c r="C106" s="1" t="s">
        <v>174</v>
      </c>
      <c r="D106" s="37">
        <f>D107+D108</f>
        <v>10000</v>
      </c>
      <c r="E106" s="37">
        <f>E107+E108</f>
        <v>0</v>
      </c>
      <c r="F106" s="37">
        <f>F107+F108</f>
        <v>10000</v>
      </c>
      <c r="G106" s="37">
        <f>G107+G108</f>
        <v>0</v>
      </c>
      <c r="H106" s="37">
        <f>H107+H108</f>
        <v>10000</v>
      </c>
      <c r="I106" s="52">
        <f t="shared" si="8"/>
        <v>0</v>
      </c>
      <c r="J106" s="52">
        <f t="shared" si="7"/>
        <v>0</v>
      </c>
    </row>
    <row r="107" spans="1:10" ht="12.75">
      <c r="A107" s="18" t="s">
        <v>84</v>
      </c>
      <c r="B107" s="18">
        <v>1</v>
      </c>
      <c r="C107" s="22" t="s">
        <v>155</v>
      </c>
      <c r="D107" s="23">
        <v>5000</v>
      </c>
      <c r="E107" s="23"/>
      <c r="F107" s="23">
        <f>D107+E107</f>
        <v>5000</v>
      </c>
      <c r="G107" s="23"/>
      <c r="H107" s="23">
        <v>5000</v>
      </c>
      <c r="I107" s="52">
        <f t="shared" si="8"/>
        <v>0</v>
      </c>
      <c r="J107" s="52">
        <f t="shared" si="7"/>
        <v>0</v>
      </c>
    </row>
    <row r="108" spans="1:10" ht="12.75">
      <c r="A108" s="18" t="s">
        <v>91</v>
      </c>
      <c r="B108" s="18">
        <v>2</v>
      </c>
      <c r="C108" s="22" t="s">
        <v>92</v>
      </c>
      <c r="D108" s="23">
        <v>5000</v>
      </c>
      <c r="E108" s="23"/>
      <c r="F108" s="23">
        <f>D108+E108</f>
        <v>5000</v>
      </c>
      <c r="G108" s="23"/>
      <c r="H108" s="23">
        <v>5000</v>
      </c>
      <c r="I108" s="52">
        <f t="shared" si="8"/>
        <v>0</v>
      </c>
      <c r="J108" s="52">
        <f t="shared" si="7"/>
        <v>0</v>
      </c>
    </row>
    <row r="109" spans="1:10" ht="38.25">
      <c r="A109" s="13"/>
      <c r="B109" s="13"/>
      <c r="C109" s="1" t="s">
        <v>93</v>
      </c>
      <c r="D109" s="37">
        <f>SUM(D110:D128)</f>
        <v>1621300</v>
      </c>
      <c r="E109" s="37">
        <f>SUM(E110:E128)</f>
        <v>10000</v>
      </c>
      <c r="F109" s="37">
        <f>SUM(F110:F128)</f>
        <v>1631300</v>
      </c>
      <c r="G109" s="37">
        <f>SUM(G110:G128)</f>
        <v>0</v>
      </c>
      <c r="H109" s="37">
        <f>SUM(H110:H128)</f>
        <v>1631300</v>
      </c>
      <c r="I109" s="52">
        <f t="shared" si="8"/>
        <v>0</v>
      </c>
      <c r="J109" s="52">
        <f t="shared" si="7"/>
        <v>0</v>
      </c>
    </row>
    <row r="110" spans="1:10" ht="38.25">
      <c r="A110" s="18" t="s">
        <v>94</v>
      </c>
      <c r="B110" s="18">
        <v>1</v>
      </c>
      <c r="C110" s="43" t="s">
        <v>95</v>
      </c>
      <c r="D110" s="23">
        <v>119400</v>
      </c>
      <c r="E110" s="23"/>
      <c r="F110" s="23">
        <f aca="true" t="shared" si="10" ref="F110:F128">D110+E110</f>
        <v>119400</v>
      </c>
      <c r="G110" s="23"/>
      <c r="H110" s="23">
        <v>119400</v>
      </c>
      <c r="I110" s="52">
        <f t="shared" si="8"/>
        <v>0</v>
      </c>
      <c r="J110" s="52">
        <f t="shared" si="7"/>
        <v>0</v>
      </c>
    </row>
    <row r="111" spans="1:10" ht="51">
      <c r="A111" s="18" t="s">
        <v>94</v>
      </c>
      <c r="B111" s="34">
        <v>2</v>
      </c>
      <c r="C111" s="43" t="s">
        <v>96</v>
      </c>
      <c r="D111" s="23">
        <v>122400</v>
      </c>
      <c r="E111" s="23"/>
      <c r="F111" s="23">
        <f t="shared" si="10"/>
        <v>122400</v>
      </c>
      <c r="G111" s="23"/>
      <c r="H111" s="23">
        <v>122400</v>
      </c>
      <c r="I111" s="52">
        <f aca="true" t="shared" si="11" ref="I111:I144">H111+G111-F111</f>
        <v>0</v>
      </c>
      <c r="J111" s="52">
        <f t="shared" si="7"/>
        <v>0</v>
      </c>
    </row>
    <row r="112" spans="1:10" ht="38.25">
      <c r="A112" s="18" t="s">
        <v>94</v>
      </c>
      <c r="B112" s="18">
        <v>3</v>
      </c>
      <c r="C112" s="43" t="s">
        <v>97</v>
      </c>
      <c r="D112" s="23">
        <v>120000</v>
      </c>
      <c r="E112" s="23"/>
      <c r="F112" s="23">
        <f t="shared" si="10"/>
        <v>120000</v>
      </c>
      <c r="G112" s="23"/>
      <c r="H112" s="23">
        <v>120000</v>
      </c>
      <c r="I112" s="52">
        <f t="shared" si="11"/>
        <v>0</v>
      </c>
      <c r="J112" s="52">
        <f t="shared" si="7"/>
        <v>0</v>
      </c>
    </row>
    <row r="113" spans="1:10" ht="76.5">
      <c r="A113" s="18" t="s">
        <v>94</v>
      </c>
      <c r="B113" s="34">
        <v>4</v>
      </c>
      <c r="C113" s="43" t="s">
        <v>98</v>
      </c>
      <c r="D113" s="23">
        <v>116700</v>
      </c>
      <c r="E113" s="23"/>
      <c r="F113" s="23">
        <f t="shared" si="10"/>
        <v>116700</v>
      </c>
      <c r="G113" s="23"/>
      <c r="H113" s="23">
        <v>116700</v>
      </c>
      <c r="I113" s="52">
        <f t="shared" si="11"/>
        <v>0</v>
      </c>
      <c r="J113" s="52">
        <f t="shared" si="7"/>
        <v>0</v>
      </c>
    </row>
    <row r="114" spans="1:10" ht="51">
      <c r="A114" s="18" t="s">
        <v>94</v>
      </c>
      <c r="B114" s="18">
        <v>5</v>
      </c>
      <c r="C114" s="43" t="s">
        <v>99</v>
      </c>
      <c r="D114" s="23">
        <v>232000</v>
      </c>
      <c r="E114" s="23"/>
      <c r="F114" s="23">
        <f t="shared" si="10"/>
        <v>232000</v>
      </c>
      <c r="G114" s="23"/>
      <c r="H114" s="23">
        <v>232000</v>
      </c>
      <c r="I114" s="52">
        <f t="shared" si="11"/>
        <v>0</v>
      </c>
      <c r="J114" s="52">
        <f t="shared" si="7"/>
        <v>0</v>
      </c>
    </row>
    <row r="115" spans="1:10" ht="12.75">
      <c r="A115" s="18" t="s">
        <v>102</v>
      </c>
      <c r="B115" s="34">
        <v>6</v>
      </c>
      <c r="C115" s="43" t="s">
        <v>103</v>
      </c>
      <c r="D115" s="23">
        <v>90000</v>
      </c>
      <c r="E115" s="23"/>
      <c r="F115" s="23">
        <f t="shared" si="10"/>
        <v>90000</v>
      </c>
      <c r="G115" s="23"/>
      <c r="H115" s="23">
        <v>90000</v>
      </c>
      <c r="I115" s="52">
        <f t="shared" si="11"/>
        <v>0</v>
      </c>
      <c r="J115" s="52">
        <f t="shared" si="7"/>
        <v>0</v>
      </c>
    </row>
    <row r="116" spans="1:10" ht="25.5">
      <c r="A116" s="18" t="s">
        <v>102</v>
      </c>
      <c r="B116" s="18">
        <v>7</v>
      </c>
      <c r="C116" s="43" t="s">
        <v>104</v>
      </c>
      <c r="D116" s="23">
        <v>30000</v>
      </c>
      <c r="E116" s="23"/>
      <c r="F116" s="23">
        <f t="shared" si="10"/>
        <v>30000</v>
      </c>
      <c r="G116" s="23"/>
      <c r="H116" s="23">
        <v>30000</v>
      </c>
      <c r="I116" s="52">
        <f t="shared" si="11"/>
        <v>0</v>
      </c>
      <c r="J116" s="52">
        <f t="shared" si="7"/>
        <v>0</v>
      </c>
    </row>
    <row r="117" spans="1:10" ht="25.5">
      <c r="A117" s="18" t="s">
        <v>102</v>
      </c>
      <c r="B117" s="34">
        <v>8</v>
      </c>
      <c r="C117" s="43" t="s">
        <v>105</v>
      </c>
      <c r="D117" s="23">
        <v>97000</v>
      </c>
      <c r="E117" s="23"/>
      <c r="F117" s="23">
        <f t="shared" si="10"/>
        <v>97000</v>
      </c>
      <c r="G117" s="23"/>
      <c r="H117" s="23">
        <v>97000</v>
      </c>
      <c r="I117" s="52">
        <f t="shared" si="11"/>
        <v>0</v>
      </c>
      <c r="J117" s="52">
        <f t="shared" si="7"/>
        <v>0</v>
      </c>
    </row>
    <row r="118" spans="1:10" ht="25.5">
      <c r="A118" s="18" t="s">
        <v>102</v>
      </c>
      <c r="B118" s="18">
        <v>9</v>
      </c>
      <c r="C118" s="43" t="s">
        <v>106</v>
      </c>
      <c r="D118" s="23">
        <v>20000</v>
      </c>
      <c r="E118" s="23"/>
      <c r="F118" s="23">
        <f t="shared" si="10"/>
        <v>20000</v>
      </c>
      <c r="G118" s="23"/>
      <c r="H118" s="23">
        <v>20000</v>
      </c>
      <c r="I118" s="52">
        <f t="shared" si="11"/>
        <v>0</v>
      </c>
      <c r="J118" s="52">
        <f t="shared" si="7"/>
        <v>0</v>
      </c>
    </row>
    <row r="119" spans="1:10" ht="12.75">
      <c r="A119" s="18" t="s">
        <v>100</v>
      </c>
      <c r="B119" s="34">
        <v>10</v>
      </c>
      <c r="C119" s="43" t="s">
        <v>107</v>
      </c>
      <c r="D119" s="23">
        <v>36000</v>
      </c>
      <c r="E119" s="23">
        <v>-3000</v>
      </c>
      <c r="F119" s="23">
        <f t="shared" si="10"/>
        <v>33000</v>
      </c>
      <c r="G119" s="23"/>
      <c r="H119" s="23">
        <v>33000</v>
      </c>
      <c r="I119" s="52">
        <f t="shared" si="11"/>
        <v>0</v>
      </c>
      <c r="J119" s="52">
        <f t="shared" si="7"/>
        <v>0</v>
      </c>
    </row>
    <row r="120" spans="1:10" ht="25.5">
      <c r="A120" s="18" t="s">
        <v>100</v>
      </c>
      <c r="B120" s="18">
        <v>11</v>
      </c>
      <c r="C120" s="43" t="s">
        <v>108</v>
      </c>
      <c r="D120" s="23">
        <v>20000</v>
      </c>
      <c r="E120" s="23"/>
      <c r="F120" s="23">
        <f t="shared" si="10"/>
        <v>20000</v>
      </c>
      <c r="G120" s="23"/>
      <c r="H120" s="23">
        <v>20000</v>
      </c>
      <c r="I120" s="52">
        <f t="shared" si="11"/>
        <v>0</v>
      </c>
      <c r="J120" s="52">
        <f t="shared" si="7"/>
        <v>0</v>
      </c>
    </row>
    <row r="121" spans="1:10" ht="12.75">
      <c r="A121" s="18" t="s">
        <v>100</v>
      </c>
      <c r="B121" s="34">
        <v>12</v>
      </c>
      <c r="C121" s="43" t="s">
        <v>109</v>
      </c>
      <c r="D121" s="23">
        <v>36000</v>
      </c>
      <c r="E121" s="23"/>
      <c r="F121" s="23">
        <f t="shared" si="10"/>
        <v>36000</v>
      </c>
      <c r="G121" s="23"/>
      <c r="H121" s="23">
        <v>36000</v>
      </c>
      <c r="I121" s="52">
        <f t="shared" si="11"/>
        <v>0</v>
      </c>
      <c r="J121" s="52">
        <f t="shared" si="7"/>
        <v>0</v>
      </c>
    </row>
    <row r="122" spans="1:10" ht="25.5">
      <c r="A122" s="18" t="s">
        <v>100</v>
      </c>
      <c r="B122" s="18">
        <v>13</v>
      </c>
      <c r="C122" s="43" t="s">
        <v>110</v>
      </c>
      <c r="D122" s="23">
        <v>12000</v>
      </c>
      <c r="E122" s="23"/>
      <c r="F122" s="23">
        <f t="shared" si="10"/>
        <v>12000</v>
      </c>
      <c r="G122" s="23"/>
      <c r="H122" s="23">
        <v>12000</v>
      </c>
      <c r="I122" s="52">
        <f t="shared" si="11"/>
        <v>0</v>
      </c>
      <c r="J122" s="52">
        <f t="shared" si="7"/>
        <v>0</v>
      </c>
    </row>
    <row r="123" spans="1:10" ht="12.75">
      <c r="A123" s="18" t="s">
        <v>100</v>
      </c>
      <c r="B123" s="34">
        <v>14</v>
      </c>
      <c r="C123" s="43" t="s">
        <v>111</v>
      </c>
      <c r="D123" s="23">
        <v>6000</v>
      </c>
      <c r="E123" s="23"/>
      <c r="F123" s="23">
        <f t="shared" si="10"/>
        <v>6000</v>
      </c>
      <c r="G123" s="23"/>
      <c r="H123" s="23">
        <v>6000</v>
      </c>
      <c r="I123" s="52">
        <f t="shared" si="11"/>
        <v>0</v>
      </c>
      <c r="J123" s="52">
        <f t="shared" si="7"/>
        <v>0</v>
      </c>
    </row>
    <row r="124" spans="1:10" ht="25.5">
      <c r="A124" s="18" t="s">
        <v>102</v>
      </c>
      <c r="B124" s="18">
        <v>15</v>
      </c>
      <c r="C124" s="43" t="s">
        <v>112</v>
      </c>
      <c r="D124" s="23">
        <v>33800</v>
      </c>
      <c r="E124" s="23"/>
      <c r="F124" s="23">
        <f t="shared" si="10"/>
        <v>33800</v>
      </c>
      <c r="G124" s="23"/>
      <c r="H124" s="23">
        <v>33800</v>
      </c>
      <c r="I124" s="52">
        <f t="shared" si="11"/>
        <v>0</v>
      </c>
      <c r="J124" s="52">
        <f t="shared" si="7"/>
        <v>0</v>
      </c>
    </row>
    <row r="125" spans="1:10" ht="12.75">
      <c r="A125" s="18" t="s">
        <v>100</v>
      </c>
      <c r="B125" s="34">
        <v>16</v>
      </c>
      <c r="C125" s="43" t="s">
        <v>113</v>
      </c>
      <c r="D125" s="23">
        <v>30000</v>
      </c>
      <c r="E125" s="23"/>
      <c r="F125" s="23">
        <f t="shared" si="10"/>
        <v>30000</v>
      </c>
      <c r="G125" s="23"/>
      <c r="H125" s="23">
        <v>30000</v>
      </c>
      <c r="I125" s="52">
        <f t="shared" si="11"/>
        <v>0</v>
      </c>
      <c r="J125" s="52">
        <f t="shared" si="7"/>
        <v>0</v>
      </c>
    </row>
    <row r="126" spans="1:10" ht="12.75">
      <c r="A126" s="18" t="s">
        <v>100</v>
      </c>
      <c r="B126" s="18">
        <v>17</v>
      </c>
      <c r="C126" s="43" t="s">
        <v>114</v>
      </c>
      <c r="D126" s="23">
        <v>500000</v>
      </c>
      <c r="E126" s="23"/>
      <c r="F126" s="23">
        <f t="shared" si="10"/>
        <v>500000</v>
      </c>
      <c r="G126" s="23"/>
      <c r="H126" s="23">
        <v>500000</v>
      </c>
      <c r="I126" s="52">
        <f t="shared" si="11"/>
        <v>0</v>
      </c>
      <c r="J126" s="52">
        <f t="shared" si="7"/>
        <v>0</v>
      </c>
    </row>
    <row r="127" spans="1:10" ht="25.5">
      <c r="A127" s="18" t="s">
        <v>102</v>
      </c>
      <c r="B127" s="18">
        <v>18</v>
      </c>
      <c r="C127" s="43" t="s">
        <v>209</v>
      </c>
      <c r="D127" s="23"/>
      <c r="E127" s="23">
        <v>10000</v>
      </c>
      <c r="F127" s="23">
        <f t="shared" si="10"/>
        <v>10000</v>
      </c>
      <c r="G127" s="23"/>
      <c r="H127" s="23">
        <v>10000</v>
      </c>
      <c r="I127" s="52">
        <f t="shared" si="11"/>
        <v>0</v>
      </c>
      <c r="J127" s="52">
        <f t="shared" si="7"/>
        <v>0</v>
      </c>
    </row>
    <row r="128" spans="1:10" ht="12.75">
      <c r="A128" s="18" t="s">
        <v>100</v>
      </c>
      <c r="B128" s="18">
        <v>19</v>
      </c>
      <c r="C128" s="43" t="s">
        <v>208</v>
      </c>
      <c r="D128" s="23"/>
      <c r="E128" s="23">
        <v>3000</v>
      </c>
      <c r="F128" s="23">
        <f t="shared" si="10"/>
        <v>3000</v>
      </c>
      <c r="G128" s="23"/>
      <c r="H128" s="23">
        <v>3000</v>
      </c>
      <c r="I128" s="52">
        <f t="shared" si="11"/>
        <v>0</v>
      </c>
      <c r="J128" s="52">
        <f t="shared" si="7"/>
        <v>0</v>
      </c>
    </row>
    <row r="129" spans="1:10" ht="25.5">
      <c r="A129" s="13"/>
      <c r="B129" s="13"/>
      <c r="C129" s="1" t="s">
        <v>115</v>
      </c>
      <c r="D129" s="37">
        <f>SUM(D130:D132)</f>
        <v>359500</v>
      </c>
      <c r="E129" s="37">
        <f>SUM(E130:E132)</f>
        <v>160100</v>
      </c>
      <c r="F129" s="37">
        <f>SUM(F130:F132)</f>
        <v>519600</v>
      </c>
      <c r="G129" s="37">
        <f>SUM(G130:G132)</f>
        <v>0</v>
      </c>
      <c r="H129" s="37">
        <f>SUM(H130:H132)</f>
        <v>519600</v>
      </c>
      <c r="I129" s="52">
        <f t="shared" si="11"/>
        <v>0</v>
      </c>
      <c r="J129" s="52">
        <f t="shared" si="7"/>
        <v>0</v>
      </c>
    </row>
    <row r="130" spans="1:10" ht="25.5">
      <c r="A130" s="18" t="s">
        <v>29</v>
      </c>
      <c r="B130" s="18">
        <v>1</v>
      </c>
      <c r="C130" s="22" t="s">
        <v>116</v>
      </c>
      <c r="D130" s="23">
        <v>250000</v>
      </c>
      <c r="E130" s="23">
        <v>160100</v>
      </c>
      <c r="F130" s="23">
        <f>D130+E130</f>
        <v>410100</v>
      </c>
      <c r="G130" s="23"/>
      <c r="H130" s="23">
        <v>410100</v>
      </c>
      <c r="I130" s="52">
        <f t="shared" si="11"/>
        <v>0</v>
      </c>
      <c r="J130" s="52">
        <f t="shared" si="7"/>
        <v>0</v>
      </c>
    </row>
    <row r="131" spans="1:10" ht="25.5">
      <c r="A131" s="18" t="s">
        <v>31</v>
      </c>
      <c r="B131" s="18">
        <v>2</v>
      </c>
      <c r="C131" s="22" t="s">
        <v>117</v>
      </c>
      <c r="D131" s="23">
        <v>69500</v>
      </c>
      <c r="E131" s="23"/>
      <c r="F131" s="23">
        <f>D131+E131</f>
        <v>69500</v>
      </c>
      <c r="G131" s="23"/>
      <c r="H131" s="23">
        <v>69500</v>
      </c>
      <c r="I131" s="52">
        <f t="shared" si="11"/>
        <v>0</v>
      </c>
      <c r="J131" s="52">
        <f t="shared" si="7"/>
        <v>0</v>
      </c>
    </row>
    <row r="132" spans="1:10" ht="12.75">
      <c r="A132" s="18" t="s">
        <v>118</v>
      </c>
      <c r="B132" s="18">
        <v>3</v>
      </c>
      <c r="C132" s="22" t="s">
        <v>191</v>
      </c>
      <c r="D132" s="23">
        <v>40000</v>
      </c>
      <c r="E132" s="23"/>
      <c r="F132" s="23">
        <f>D132+E132</f>
        <v>40000</v>
      </c>
      <c r="G132" s="23"/>
      <c r="H132" s="23">
        <v>40000</v>
      </c>
      <c r="I132" s="52">
        <f t="shared" si="11"/>
        <v>0</v>
      </c>
      <c r="J132" s="52">
        <f t="shared" si="7"/>
        <v>0</v>
      </c>
    </row>
    <row r="133" spans="1:10" ht="25.5">
      <c r="A133" s="13"/>
      <c r="B133" s="13"/>
      <c r="C133" s="1" t="s">
        <v>120</v>
      </c>
      <c r="D133" s="37">
        <f>SUM(D134:D135)+SUM(D137:D143)</f>
        <v>1060600</v>
      </c>
      <c r="E133" s="37">
        <f>SUM(E134:E135)+SUM(E137:E143)</f>
        <v>0</v>
      </c>
      <c r="F133" s="37">
        <f>SUM(F134:F135)+SUM(F137:F143)</f>
        <v>1060600</v>
      </c>
      <c r="G133" s="37">
        <f>SUM(G134:G135)+SUM(G137:G143)</f>
        <v>0</v>
      </c>
      <c r="H133" s="37">
        <f>SUM(H134:H135)+SUM(H137:H143)</f>
        <v>1060600</v>
      </c>
      <c r="I133" s="52">
        <f t="shared" si="11"/>
        <v>0</v>
      </c>
      <c r="J133" s="52">
        <f t="shared" si="7"/>
        <v>0</v>
      </c>
    </row>
    <row r="134" spans="1:10" ht="38.25">
      <c r="A134" s="18" t="s">
        <v>37</v>
      </c>
      <c r="B134" s="18">
        <v>1</v>
      </c>
      <c r="C134" s="22" t="s">
        <v>121</v>
      </c>
      <c r="D134" s="23">
        <v>200000</v>
      </c>
      <c r="E134" s="23"/>
      <c r="F134" s="23">
        <f>D134+E134</f>
        <v>200000</v>
      </c>
      <c r="G134" s="23"/>
      <c r="H134" s="23">
        <v>200000</v>
      </c>
      <c r="I134" s="52">
        <f t="shared" si="11"/>
        <v>0</v>
      </c>
      <c r="J134" s="52">
        <f aca="true" t="shared" si="12" ref="J134:J147">G134+H134-F134</f>
        <v>0</v>
      </c>
    </row>
    <row r="135" spans="1:10" ht="12.75">
      <c r="A135" s="18" t="s">
        <v>40</v>
      </c>
      <c r="B135" s="18">
        <v>2</v>
      </c>
      <c r="C135" s="42" t="s">
        <v>122</v>
      </c>
      <c r="D135" s="23">
        <v>100000</v>
      </c>
      <c r="E135" s="23"/>
      <c r="F135" s="23">
        <f>D135+E135</f>
        <v>100000</v>
      </c>
      <c r="G135" s="23"/>
      <c r="H135" s="23">
        <v>100000</v>
      </c>
      <c r="I135" s="52">
        <f t="shared" si="11"/>
        <v>0</v>
      </c>
      <c r="J135" s="52">
        <f t="shared" si="12"/>
        <v>0</v>
      </c>
    </row>
    <row r="136" spans="1:10" ht="12.75">
      <c r="A136" s="18"/>
      <c r="B136" s="18">
        <v>3</v>
      </c>
      <c r="C136" s="20" t="s">
        <v>62</v>
      </c>
      <c r="D136" s="27">
        <f>SUM(D137:D143)</f>
        <v>760600</v>
      </c>
      <c r="E136" s="27">
        <f>SUM(E137:E143)</f>
        <v>0</v>
      </c>
      <c r="F136" s="27">
        <f>SUM(F137:F143)</f>
        <v>760600</v>
      </c>
      <c r="G136" s="27">
        <f>SUM(G137:G143)</f>
        <v>0</v>
      </c>
      <c r="H136" s="27">
        <f>SUM(H137:H143)</f>
        <v>760600</v>
      </c>
      <c r="I136" s="52">
        <f t="shared" si="11"/>
        <v>0</v>
      </c>
      <c r="J136" s="52">
        <f t="shared" si="12"/>
        <v>0</v>
      </c>
    </row>
    <row r="137" spans="1:10" ht="12.75">
      <c r="A137" s="18" t="s">
        <v>37</v>
      </c>
      <c r="B137" s="18" t="s">
        <v>163</v>
      </c>
      <c r="C137" s="22" t="s">
        <v>126</v>
      </c>
      <c r="D137" s="23">
        <v>30000</v>
      </c>
      <c r="E137" s="23"/>
      <c r="F137" s="23">
        <f aca="true" t="shared" si="13" ref="F137:F143">D137+E137</f>
        <v>30000</v>
      </c>
      <c r="G137" s="23"/>
      <c r="H137" s="23">
        <v>30000</v>
      </c>
      <c r="I137" s="52">
        <f t="shared" si="11"/>
        <v>0</v>
      </c>
      <c r="J137" s="52">
        <f t="shared" si="12"/>
        <v>0</v>
      </c>
    </row>
    <row r="138" spans="1:10" ht="12.75">
      <c r="A138" s="18" t="s">
        <v>37</v>
      </c>
      <c r="B138" s="18" t="s">
        <v>164</v>
      </c>
      <c r="C138" s="22" t="s">
        <v>129</v>
      </c>
      <c r="D138" s="23">
        <v>35000</v>
      </c>
      <c r="E138" s="23"/>
      <c r="F138" s="23">
        <f t="shared" si="13"/>
        <v>35000</v>
      </c>
      <c r="G138" s="23"/>
      <c r="H138" s="23">
        <v>35000</v>
      </c>
      <c r="I138" s="52">
        <f t="shared" si="11"/>
        <v>0</v>
      </c>
      <c r="J138" s="52">
        <f t="shared" si="12"/>
        <v>0</v>
      </c>
    </row>
    <row r="139" spans="1:10" ht="12.75">
      <c r="A139" s="18" t="s">
        <v>37</v>
      </c>
      <c r="B139" s="18" t="s">
        <v>165</v>
      </c>
      <c r="C139" s="42" t="s">
        <v>130</v>
      </c>
      <c r="D139" s="23">
        <v>53000</v>
      </c>
      <c r="E139" s="23"/>
      <c r="F139" s="23">
        <f t="shared" si="13"/>
        <v>53000</v>
      </c>
      <c r="G139" s="23"/>
      <c r="H139" s="23">
        <v>53000</v>
      </c>
      <c r="I139" s="52">
        <f t="shared" si="11"/>
        <v>0</v>
      </c>
      <c r="J139" s="52">
        <f t="shared" si="12"/>
        <v>0</v>
      </c>
    </row>
    <row r="140" spans="1:10" ht="12.75">
      <c r="A140" s="18" t="s">
        <v>37</v>
      </c>
      <c r="B140" s="18" t="s">
        <v>166</v>
      </c>
      <c r="C140" s="42" t="s">
        <v>131</v>
      </c>
      <c r="D140" s="23">
        <v>490000</v>
      </c>
      <c r="E140" s="23"/>
      <c r="F140" s="23">
        <f t="shared" si="13"/>
        <v>490000</v>
      </c>
      <c r="G140" s="23"/>
      <c r="H140" s="23">
        <v>490000</v>
      </c>
      <c r="I140" s="52">
        <f t="shared" si="11"/>
        <v>0</v>
      </c>
      <c r="J140" s="52">
        <f t="shared" si="12"/>
        <v>0</v>
      </c>
    </row>
    <row r="141" spans="1:10" ht="12.75">
      <c r="A141" s="18" t="s">
        <v>37</v>
      </c>
      <c r="B141" s="18" t="s">
        <v>167</v>
      </c>
      <c r="C141" s="42" t="s">
        <v>132</v>
      </c>
      <c r="D141" s="23">
        <v>70000</v>
      </c>
      <c r="E141" s="23"/>
      <c r="F141" s="23">
        <f t="shared" si="13"/>
        <v>70000</v>
      </c>
      <c r="G141" s="23"/>
      <c r="H141" s="23">
        <v>70000</v>
      </c>
      <c r="I141" s="52">
        <f t="shared" si="11"/>
        <v>0</v>
      </c>
      <c r="J141" s="52">
        <f t="shared" si="12"/>
        <v>0</v>
      </c>
    </row>
    <row r="142" spans="1:10" ht="12.75">
      <c r="A142" s="18" t="s">
        <v>37</v>
      </c>
      <c r="B142" s="18" t="s">
        <v>168</v>
      </c>
      <c r="C142" s="42" t="s">
        <v>133</v>
      </c>
      <c r="D142" s="23">
        <v>12600</v>
      </c>
      <c r="E142" s="23"/>
      <c r="F142" s="23">
        <f t="shared" si="13"/>
        <v>12600</v>
      </c>
      <c r="G142" s="23"/>
      <c r="H142" s="23">
        <v>12600</v>
      </c>
      <c r="I142" s="52">
        <f t="shared" si="11"/>
        <v>0</v>
      </c>
      <c r="J142" s="52">
        <f t="shared" si="12"/>
        <v>0</v>
      </c>
    </row>
    <row r="143" spans="1:10" ht="12.75">
      <c r="A143" s="18" t="s">
        <v>37</v>
      </c>
      <c r="B143" s="18" t="s">
        <v>169</v>
      </c>
      <c r="C143" s="42" t="s">
        <v>134</v>
      </c>
      <c r="D143" s="23">
        <v>70000</v>
      </c>
      <c r="E143" s="23"/>
      <c r="F143" s="23">
        <f t="shared" si="13"/>
        <v>70000</v>
      </c>
      <c r="G143" s="23"/>
      <c r="H143" s="23">
        <v>70000</v>
      </c>
      <c r="I143" s="52">
        <f t="shared" si="11"/>
        <v>0</v>
      </c>
      <c r="J143" s="52">
        <f t="shared" si="12"/>
        <v>0</v>
      </c>
    </row>
    <row r="144" spans="1:10" ht="12.75">
      <c r="A144" s="13"/>
      <c r="B144" s="13"/>
      <c r="C144" s="1" t="s">
        <v>135</v>
      </c>
      <c r="D144" s="37">
        <f>D145</f>
        <v>96500</v>
      </c>
      <c r="E144" s="37">
        <f>E145</f>
        <v>0</v>
      </c>
      <c r="F144" s="37">
        <f>F145</f>
        <v>96500</v>
      </c>
      <c r="G144" s="37">
        <f>G145</f>
        <v>0</v>
      </c>
      <c r="H144" s="37">
        <f>H145</f>
        <v>96500</v>
      </c>
      <c r="I144" s="52">
        <f t="shared" si="11"/>
        <v>0</v>
      </c>
      <c r="J144" s="52">
        <f t="shared" si="12"/>
        <v>0</v>
      </c>
    </row>
    <row r="145" spans="1:10" ht="25.5">
      <c r="A145" s="18" t="s">
        <v>136</v>
      </c>
      <c r="B145" s="18">
        <v>1</v>
      </c>
      <c r="C145" s="22" t="s">
        <v>188</v>
      </c>
      <c r="D145" s="23">
        <v>96500</v>
      </c>
      <c r="E145" s="23"/>
      <c r="F145" s="23">
        <f>D145+E145</f>
        <v>96500</v>
      </c>
      <c r="G145" s="23"/>
      <c r="H145" s="23">
        <v>96500</v>
      </c>
      <c r="I145" s="52">
        <f>H145+G145-F145</f>
        <v>0</v>
      </c>
      <c r="J145" s="52">
        <f t="shared" si="12"/>
        <v>0</v>
      </c>
    </row>
    <row r="146" spans="1:10" ht="25.5">
      <c r="A146" s="13"/>
      <c r="B146" s="13"/>
      <c r="C146" s="1" t="s">
        <v>138</v>
      </c>
      <c r="D146" s="37">
        <f>D147+D149+D150+D151+D152</f>
        <v>50000</v>
      </c>
      <c r="E146" s="37">
        <f>E147+E149+E150+E151+E152</f>
        <v>0</v>
      </c>
      <c r="F146" s="37">
        <f>F147+F149+F150+F151+F152</f>
        <v>50000</v>
      </c>
      <c r="G146" s="37">
        <f>G147+G149+G150+G151+G152</f>
        <v>0</v>
      </c>
      <c r="H146" s="37">
        <f>H147+H149+H150+H151+H152</f>
        <v>50000</v>
      </c>
      <c r="I146" s="52">
        <f>H146+G146-F146</f>
        <v>0</v>
      </c>
      <c r="J146" s="52">
        <f t="shared" si="12"/>
        <v>0</v>
      </c>
    </row>
    <row r="147" spans="1:10" ht="25.5">
      <c r="A147" s="18" t="s">
        <v>136</v>
      </c>
      <c r="B147" s="18">
        <v>1</v>
      </c>
      <c r="C147" s="22" t="s">
        <v>176</v>
      </c>
      <c r="D147" s="23">
        <v>50000</v>
      </c>
      <c r="E147" s="23"/>
      <c r="F147" s="23">
        <f>D147+E147</f>
        <v>50000</v>
      </c>
      <c r="G147" s="23"/>
      <c r="H147" s="23">
        <v>50000</v>
      </c>
      <c r="I147" s="52">
        <f>H147+G147-F147</f>
        <v>0</v>
      </c>
      <c r="J147" s="52">
        <f t="shared" si="12"/>
        <v>0</v>
      </c>
    </row>
    <row r="148" spans="1:8" ht="12.75">
      <c r="A148" s="44"/>
      <c r="B148" s="44"/>
      <c r="C148" s="45"/>
      <c r="D148" s="46"/>
      <c r="E148" s="46"/>
      <c r="F148" s="46"/>
      <c r="G148" s="46"/>
      <c r="H148" s="46"/>
    </row>
    <row r="149" spans="7:8" ht="12.75">
      <c r="G149" s="49"/>
      <c r="H149" s="49"/>
    </row>
    <row r="150" spans="7:8" ht="12.75">
      <c r="G150" s="49"/>
      <c r="H150" s="49"/>
    </row>
    <row r="151" spans="7:8" ht="12.75">
      <c r="G151" s="49"/>
      <c r="H151" s="49"/>
    </row>
    <row r="152" spans="7:8" ht="12.75">
      <c r="G152" s="49"/>
      <c r="H152" s="49"/>
    </row>
    <row r="153" spans="7:8" ht="12.75">
      <c r="G153" s="49"/>
      <c r="H153" s="49"/>
    </row>
    <row r="154" spans="7:8" ht="12.75">
      <c r="G154" s="49"/>
      <c r="H154" s="49"/>
    </row>
    <row r="155" spans="7:8" ht="12.75">
      <c r="G155" s="49"/>
      <c r="H155" s="49"/>
    </row>
    <row r="156" spans="7:8" ht="12.75">
      <c r="G156" s="49"/>
      <c r="H156" s="49"/>
    </row>
    <row r="157" spans="7:8" ht="12.75">
      <c r="G157" s="49"/>
      <c r="H157" s="49"/>
    </row>
    <row r="158" spans="7:8" ht="12.75">
      <c r="G158" s="49"/>
      <c r="H158" s="49"/>
    </row>
    <row r="159" spans="7:8" ht="12.75">
      <c r="G159" s="49"/>
      <c r="H159" s="49"/>
    </row>
    <row r="160" spans="7:8" ht="12.75">
      <c r="G160" s="49"/>
      <c r="H160" s="49"/>
    </row>
    <row r="161" spans="7:8" ht="12.75">
      <c r="G161" s="49"/>
      <c r="H161" s="49"/>
    </row>
    <row r="162" spans="7:8" ht="12.75">
      <c r="G162" s="49"/>
      <c r="H162" s="49"/>
    </row>
    <row r="163" spans="7:8" ht="12.75">
      <c r="G163" s="49"/>
      <c r="H163" s="49"/>
    </row>
    <row r="164" spans="7:8" ht="12.75">
      <c r="G164" s="49"/>
      <c r="H164" s="49"/>
    </row>
    <row r="165" spans="7:8" ht="12.75">
      <c r="G165" s="49"/>
      <c r="H165" s="49"/>
    </row>
    <row r="166" spans="7:8" ht="12.75">
      <c r="G166" s="49"/>
      <c r="H166" s="49"/>
    </row>
    <row r="167" spans="7:8" ht="12.75">
      <c r="G167" s="49"/>
      <c r="H167" s="49"/>
    </row>
    <row r="168" spans="7:8" ht="12.75">
      <c r="G168" s="49"/>
      <c r="H168" s="49"/>
    </row>
    <row r="169" spans="7:8" ht="12.75">
      <c r="G169" s="49"/>
      <c r="H169" s="49"/>
    </row>
    <row r="170" spans="7:8" ht="12.75">
      <c r="G170" s="49"/>
      <c r="H170" s="49"/>
    </row>
    <row r="171" spans="7:8" ht="12.75">
      <c r="G171" s="49"/>
      <c r="H171" s="49"/>
    </row>
    <row r="172" spans="7:8" ht="12.75">
      <c r="G172" s="49"/>
      <c r="H172" s="49"/>
    </row>
    <row r="173" spans="7:8" ht="12.75">
      <c r="G173" s="49"/>
      <c r="H173" s="49"/>
    </row>
    <row r="174" spans="7:8" ht="12.75">
      <c r="G174" s="49"/>
      <c r="H174" s="49"/>
    </row>
    <row r="175" spans="7:8" ht="12.75">
      <c r="G175" s="49"/>
      <c r="H175" s="49"/>
    </row>
    <row r="176" spans="7:8" ht="12.75">
      <c r="G176" s="49"/>
      <c r="H176" s="49"/>
    </row>
    <row r="177" spans="7:8" ht="12.75">
      <c r="G177" s="49"/>
      <c r="H177" s="49"/>
    </row>
    <row r="178" spans="7:8" ht="12.75">
      <c r="G178" s="49"/>
      <c r="H178" s="49"/>
    </row>
    <row r="179" spans="7:8" ht="12.75">
      <c r="G179" s="49"/>
      <c r="H179" s="49"/>
    </row>
    <row r="180" spans="7:8" ht="12.75">
      <c r="G180" s="49"/>
      <c r="H180" s="49"/>
    </row>
    <row r="181" spans="7:8" ht="12.75">
      <c r="G181" s="49"/>
      <c r="H181" s="49"/>
    </row>
    <row r="182" spans="7:8" ht="12.75">
      <c r="G182" s="49"/>
      <c r="H182" s="49"/>
    </row>
    <row r="183" spans="7:8" ht="12.75">
      <c r="G183" s="49"/>
      <c r="H183" s="49"/>
    </row>
    <row r="184" spans="7:8" ht="12.75">
      <c r="G184" s="49"/>
      <c r="H184" s="49"/>
    </row>
    <row r="185" spans="7:8" ht="12.75">
      <c r="G185" s="49"/>
      <c r="H185" s="49"/>
    </row>
    <row r="186" spans="7:8" ht="12.75">
      <c r="G186" s="49"/>
      <c r="H186" s="49"/>
    </row>
    <row r="187" spans="7:8" ht="12.75">
      <c r="G187" s="49"/>
      <c r="H187" s="49"/>
    </row>
    <row r="188" spans="7:8" ht="12.75">
      <c r="G188" s="49"/>
      <c r="H188" s="49"/>
    </row>
    <row r="189" spans="7:8" ht="12.75">
      <c r="G189" s="49"/>
      <c r="H189" s="49"/>
    </row>
    <row r="190" spans="7:8" ht="12.75">
      <c r="G190" s="49"/>
      <c r="H190" s="49"/>
    </row>
    <row r="191" spans="7:8" ht="12.75">
      <c r="G191" s="49"/>
      <c r="H191" s="49"/>
    </row>
    <row r="192" spans="7:8" ht="12.75">
      <c r="G192" s="49"/>
      <c r="H192" s="49"/>
    </row>
    <row r="193" spans="7:8" ht="12.75">
      <c r="G193" s="49"/>
      <c r="H193" s="49"/>
    </row>
    <row r="194" spans="7:8" ht="12.75">
      <c r="G194" s="49"/>
      <c r="H194" s="49"/>
    </row>
    <row r="195" spans="7:8" ht="12.75">
      <c r="G195" s="49"/>
      <c r="H195" s="49"/>
    </row>
    <row r="196" spans="7:8" ht="12.75">
      <c r="G196" s="49"/>
      <c r="H196" s="49"/>
    </row>
    <row r="197" spans="7:8" ht="12.75">
      <c r="G197" s="49"/>
      <c r="H197" s="49"/>
    </row>
    <row r="198" spans="7:8" ht="12.75">
      <c r="G198" s="49"/>
      <c r="H198" s="49"/>
    </row>
    <row r="199" spans="7:8" ht="12.75">
      <c r="G199" s="49"/>
      <c r="H199" s="49"/>
    </row>
    <row r="200" spans="7:8" ht="12.75">
      <c r="G200" s="49"/>
      <c r="H200" s="49"/>
    </row>
    <row r="201" spans="7:8" ht="12.75">
      <c r="G201" s="49"/>
      <c r="H201" s="49"/>
    </row>
    <row r="202" spans="7:8" ht="12.75">
      <c r="G202" s="49"/>
      <c r="H202" s="49"/>
    </row>
    <row r="203" spans="7:8" ht="12.75">
      <c r="G203" s="49"/>
      <c r="H203" s="49"/>
    </row>
    <row r="204" spans="7:8" ht="12.75">
      <c r="G204" s="49"/>
      <c r="H204" s="49"/>
    </row>
    <row r="205" spans="7:8" ht="12.75">
      <c r="G205" s="49"/>
      <c r="H205" s="49"/>
    </row>
    <row r="206" spans="7:8" ht="12.75">
      <c r="G206" s="49"/>
      <c r="H206" s="49"/>
    </row>
    <row r="207" spans="7:8" ht="12.75">
      <c r="G207" s="49"/>
      <c r="H207" s="49"/>
    </row>
    <row r="208" spans="7:8" ht="12.75">
      <c r="G208" s="49"/>
      <c r="H208" s="49"/>
    </row>
    <row r="209" spans="7:8" ht="12.75">
      <c r="G209" s="49"/>
      <c r="H209" s="49"/>
    </row>
    <row r="210" spans="7:8" ht="12.75">
      <c r="G210" s="49"/>
      <c r="H210" s="49"/>
    </row>
    <row r="211" spans="7:8" ht="12.75">
      <c r="G211" s="49"/>
      <c r="H211" s="49"/>
    </row>
    <row r="212" spans="7:8" ht="12.75">
      <c r="G212" s="49"/>
      <c r="H212" s="49"/>
    </row>
    <row r="213" spans="7:8" ht="12.75">
      <c r="G213" s="49"/>
      <c r="H213" s="49"/>
    </row>
    <row r="214" spans="7:8" ht="12.75">
      <c r="G214" s="49"/>
      <c r="H214" s="49"/>
    </row>
    <row r="215" spans="7:8" ht="12.75">
      <c r="G215" s="49"/>
      <c r="H215" s="49"/>
    </row>
    <row r="216" spans="7:8" ht="12.75">
      <c r="G216" s="49"/>
      <c r="H216" s="49"/>
    </row>
    <row r="217" spans="7:8" ht="12.75">
      <c r="G217" s="49"/>
      <c r="H217" s="49"/>
    </row>
    <row r="218" spans="7:8" ht="12.75">
      <c r="G218" s="49"/>
      <c r="H218" s="49"/>
    </row>
    <row r="219" spans="7:8" ht="12.75">
      <c r="G219" s="49"/>
      <c r="H219" s="49"/>
    </row>
    <row r="220" spans="7:8" ht="12.75">
      <c r="G220" s="49"/>
      <c r="H220" s="49"/>
    </row>
    <row r="221" spans="7:8" ht="12.75">
      <c r="G221" s="49"/>
      <c r="H221" s="49"/>
    </row>
    <row r="222" spans="7:8" ht="12.75">
      <c r="G222" s="49"/>
      <c r="H222" s="49"/>
    </row>
    <row r="223" spans="7:8" ht="12.75">
      <c r="G223" s="49"/>
      <c r="H223" s="49"/>
    </row>
    <row r="224" spans="7:8" ht="12.75">
      <c r="G224" s="49"/>
      <c r="H224" s="49"/>
    </row>
    <row r="225" spans="7:8" ht="12.75">
      <c r="G225" s="49"/>
      <c r="H225" s="49"/>
    </row>
    <row r="226" spans="7:8" ht="12.75">
      <c r="G226" s="49"/>
      <c r="H226" s="49"/>
    </row>
    <row r="227" spans="7:8" ht="12.75">
      <c r="G227" s="49"/>
      <c r="H227" s="49"/>
    </row>
    <row r="228" spans="7:8" ht="12.75">
      <c r="G228" s="49"/>
      <c r="H228" s="49"/>
    </row>
    <row r="229" spans="7:8" ht="12.75">
      <c r="G229" s="49"/>
      <c r="H229" s="49"/>
    </row>
    <row r="230" spans="7:8" ht="12.75">
      <c r="G230" s="49"/>
      <c r="H230" s="49"/>
    </row>
    <row r="231" spans="7:8" ht="12.75">
      <c r="G231" s="49"/>
      <c r="H231" s="49"/>
    </row>
    <row r="232" spans="7:8" ht="12.75">
      <c r="G232" s="49"/>
      <c r="H232" s="49"/>
    </row>
    <row r="233" spans="7:8" ht="12.75">
      <c r="G233" s="49"/>
      <c r="H233" s="49"/>
    </row>
    <row r="234" spans="7:8" ht="12.75">
      <c r="G234" s="49"/>
      <c r="H234" s="49"/>
    </row>
    <row r="235" spans="7:8" ht="12.75">
      <c r="G235" s="49"/>
      <c r="H235" s="49"/>
    </row>
    <row r="236" spans="7:8" ht="12.75">
      <c r="G236" s="49"/>
      <c r="H236" s="49"/>
    </row>
    <row r="237" spans="7:8" ht="12.75">
      <c r="G237" s="49"/>
      <c r="H237" s="49"/>
    </row>
    <row r="238" spans="7:8" ht="12.75">
      <c r="G238" s="49"/>
      <c r="H238" s="49"/>
    </row>
    <row r="239" spans="7:8" ht="12.75">
      <c r="G239" s="49"/>
      <c r="H239" s="49"/>
    </row>
    <row r="240" spans="7:8" ht="12.75">
      <c r="G240" s="49"/>
      <c r="H240" s="49"/>
    </row>
    <row r="241" spans="7:8" ht="12.75">
      <c r="G241" s="49"/>
      <c r="H241" s="49"/>
    </row>
    <row r="242" spans="7:8" ht="12.75">
      <c r="G242" s="49"/>
      <c r="H242" s="49"/>
    </row>
    <row r="243" spans="7:8" ht="12.75">
      <c r="G243" s="49"/>
      <c r="H243" s="49"/>
    </row>
    <row r="244" spans="7:8" ht="12.75">
      <c r="G244" s="49"/>
      <c r="H244" s="49"/>
    </row>
    <row r="245" spans="7:8" ht="12.75">
      <c r="G245" s="49"/>
      <c r="H245" s="49"/>
    </row>
    <row r="246" spans="7:8" ht="12.75">
      <c r="G246" s="49"/>
      <c r="H246" s="49"/>
    </row>
    <row r="247" spans="7:8" ht="12.75">
      <c r="G247" s="49"/>
      <c r="H247" s="49"/>
    </row>
    <row r="248" spans="7:8" ht="12.75">
      <c r="G248" s="49"/>
      <c r="H248" s="49"/>
    </row>
    <row r="249" spans="7:8" ht="12.75">
      <c r="G249" s="49"/>
      <c r="H249" s="49"/>
    </row>
    <row r="250" spans="7:8" ht="12.75">
      <c r="G250" s="49"/>
      <c r="H250" s="49"/>
    </row>
    <row r="251" spans="7:8" ht="12.75">
      <c r="G251" s="49"/>
      <c r="H251" s="49"/>
    </row>
    <row r="252" spans="7:8" ht="12.75">
      <c r="G252" s="49"/>
      <c r="H252" s="49"/>
    </row>
    <row r="253" spans="7:8" ht="12.75">
      <c r="G253" s="49"/>
      <c r="H253" s="49"/>
    </row>
    <row r="254" spans="7:8" ht="12.75">
      <c r="G254" s="49"/>
      <c r="H254" s="49"/>
    </row>
    <row r="255" spans="7:8" ht="12.75">
      <c r="G255" s="49"/>
      <c r="H255" s="49"/>
    </row>
    <row r="256" spans="7:8" ht="12.75">
      <c r="G256" s="49"/>
      <c r="H256" s="49"/>
    </row>
    <row r="257" spans="7:8" ht="12.75">
      <c r="G257" s="49"/>
      <c r="H257" s="49"/>
    </row>
    <row r="258" spans="7:8" ht="12.75">
      <c r="G258" s="49"/>
      <c r="H258" s="49"/>
    </row>
    <row r="259" spans="7:8" ht="12.75">
      <c r="G259" s="49"/>
      <c r="H259" s="49"/>
    </row>
    <row r="260" spans="7:8" ht="12.75">
      <c r="G260" s="49"/>
      <c r="H260" s="49"/>
    </row>
    <row r="261" spans="7:8" ht="12.75">
      <c r="G261" s="49"/>
      <c r="H261" s="49"/>
    </row>
    <row r="262" spans="7:8" ht="12.75">
      <c r="G262" s="49"/>
      <c r="H262" s="49"/>
    </row>
    <row r="263" spans="7:8" ht="12.75">
      <c r="G263" s="49"/>
      <c r="H263" s="49"/>
    </row>
    <row r="264" spans="7:8" ht="12.75">
      <c r="G264" s="49"/>
      <c r="H264" s="49"/>
    </row>
    <row r="265" spans="7:8" ht="12.75">
      <c r="G265" s="49"/>
      <c r="H265" s="49"/>
    </row>
    <row r="266" spans="7:8" ht="12.75">
      <c r="G266" s="49"/>
      <c r="H266" s="49"/>
    </row>
    <row r="267" spans="7:8" ht="12.75">
      <c r="G267" s="49"/>
      <c r="H267" s="49"/>
    </row>
    <row r="268" spans="7:8" ht="12.75">
      <c r="G268" s="49"/>
      <c r="H268" s="49"/>
    </row>
    <row r="269" spans="7:8" ht="12.75">
      <c r="G269" s="49"/>
      <c r="H269" s="49"/>
    </row>
    <row r="270" spans="7:8" ht="12.75">
      <c r="G270" s="49"/>
      <c r="H270" s="49"/>
    </row>
    <row r="271" spans="7:8" ht="12.75">
      <c r="G271" s="49"/>
      <c r="H271" s="49"/>
    </row>
    <row r="272" spans="7:8" ht="12.75">
      <c r="G272" s="49"/>
      <c r="H272" s="49"/>
    </row>
    <row r="273" spans="7:8" ht="12.75">
      <c r="G273" s="49"/>
      <c r="H273" s="49"/>
    </row>
    <row r="274" spans="7:8" ht="12.75">
      <c r="G274" s="49"/>
      <c r="H274" s="49"/>
    </row>
    <row r="275" spans="7:8" ht="12.75">
      <c r="G275" s="49"/>
      <c r="H275" s="49"/>
    </row>
    <row r="276" spans="7:8" ht="12.75">
      <c r="G276" s="49"/>
      <c r="H276" s="49"/>
    </row>
    <row r="277" spans="7:8" ht="12.75">
      <c r="G277" s="49"/>
      <c r="H277" s="49"/>
    </row>
    <row r="278" spans="7:8" ht="12.75">
      <c r="G278" s="49"/>
      <c r="H278" s="49"/>
    </row>
    <row r="279" spans="7:8" ht="12.75">
      <c r="G279" s="49"/>
      <c r="H279" s="49"/>
    </row>
    <row r="280" spans="7:8" ht="12.75">
      <c r="G280" s="49"/>
      <c r="H280" s="49"/>
    </row>
    <row r="281" spans="7:8" ht="12.75">
      <c r="G281" s="49"/>
      <c r="H281" s="49"/>
    </row>
    <row r="282" spans="7:8" ht="12.75">
      <c r="G282" s="49"/>
      <c r="H282" s="49"/>
    </row>
    <row r="283" spans="7:8" ht="12.75">
      <c r="G283" s="49"/>
      <c r="H283" s="49"/>
    </row>
    <row r="284" spans="7:8" ht="12.75">
      <c r="G284" s="49"/>
      <c r="H284" s="49"/>
    </row>
    <row r="285" spans="7:8" ht="12.75">
      <c r="G285" s="49"/>
      <c r="H285" s="49"/>
    </row>
    <row r="286" spans="7:8" ht="12.75">
      <c r="G286" s="49"/>
      <c r="H286" s="49"/>
    </row>
    <row r="287" spans="7:8" ht="12.75">
      <c r="G287" s="49"/>
      <c r="H287" s="49"/>
    </row>
    <row r="288" spans="7:8" ht="12.75">
      <c r="G288" s="49"/>
      <c r="H288" s="49"/>
    </row>
    <row r="289" spans="7:8" ht="12.75">
      <c r="G289" s="49"/>
      <c r="H289" s="49"/>
    </row>
    <row r="290" spans="7:8" ht="12.75">
      <c r="G290" s="49"/>
      <c r="H290" s="49"/>
    </row>
    <row r="291" spans="7:8" ht="12.75">
      <c r="G291" s="49"/>
      <c r="H291" s="49"/>
    </row>
    <row r="292" spans="7:8" ht="12.75">
      <c r="G292" s="49"/>
      <c r="H292" s="49"/>
    </row>
    <row r="293" spans="7:8" ht="12.75">
      <c r="G293" s="49"/>
      <c r="H293" s="49"/>
    </row>
    <row r="294" spans="7:8" ht="12.75">
      <c r="G294" s="49"/>
      <c r="H294" s="49"/>
    </row>
    <row r="295" spans="7:8" ht="12.75">
      <c r="G295" s="49"/>
      <c r="H295" s="49"/>
    </row>
    <row r="296" spans="7:8" ht="12.75">
      <c r="G296" s="49"/>
      <c r="H296" s="49"/>
    </row>
    <row r="297" spans="7:8" ht="12.75">
      <c r="G297" s="49"/>
      <c r="H297" s="49"/>
    </row>
    <row r="298" spans="7:8" ht="12.75">
      <c r="G298" s="49"/>
      <c r="H298" s="49"/>
    </row>
    <row r="299" spans="7:8" ht="12.75">
      <c r="G299" s="49"/>
      <c r="H299" s="49"/>
    </row>
    <row r="300" spans="7:8" ht="12.75">
      <c r="G300" s="49"/>
      <c r="H300" s="49"/>
    </row>
    <row r="301" spans="7:8" ht="12.75">
      <c r="G301" s="49"/>
      <c r="H301" s="49"/>
    </row>
    <row r="302" spans="7:8" ht="12.75">
      <c r="G302" s="49"/>
      <c r="H302" s="49"/>
    </row>
    <row r="303" spans="7:8" ht="12.75">
      <c r="G303" s="49"/>
      <c r="H303" s="49"/>
    </row>
    <row r="304" spans="7:8" ht="12.75">
      <c r="G304" s="49"/>
      <c r="H304" s="49"/>
    </row>
    <row r="305" spans="7:8" ht="12.75">
      <c r="G305" s="49"/>
      <c r="H305" s="49"/>
    </row>
    <row r="306" spans="7:8" ht="12.75">
      <c r="G306" s="49"/>
      <c r="H306" s="49"/>
    </row>
    <row r="307" spans="7:8" ht="12.75">
      <c r="G307" s="49"/>
      <c r="H307" s="49"/>
    </row>
    <row r="308" spans="7:8" ht="12.75">
      <c r="G308" s="49"/>
      <c r="H308" s="49"/>
    </row>
    <row r="309" spans="7:8" ht="12.75">
      <c r="G309" s="49"/>
      <c r="H309" s="49"/>
    </row>
    <row r="310" spans="7:8" ht="12.75">
      <c r="G310" s="49"/>
      <c r="H310" s="49"/>
    </row>
    <row r="311" spans="7:8" ht="12.75">
      <c r="G311" s="49"/>
      <c r="H311" s="49"/>
    </row>
    <row r="312" spans="7:8" ht="12.75">
      <c r="G312" s="49"/>
      <c r="H312" s="49"/>
    </row>
    <row r="313" spans="7:8" ht="12.75">
      <c r="G313" s="49"/>
      <c r="H313" s="49"/>
    </row>
    <row r="314" spans="7:8" ht="12.75">
      <c r="G314" s="49"/>
      <c r="H314" s="49"/>
    </row>
    <row r="315" spans="7:8" ht="12.75">
      <c r="G315" s="49"/>
      <c r="H315" s="49"/>
    </row>
    <row r="316" spans="7:8" ht="12.75">
      <c r="G316" s="49"/>
      <c r="H316" s="49"/>
    </row>
    <row r="317" spans="7:8" ht="12.75">
      <c r="G317" s="49"/>
      <c r="H317" s="49"/>
    </row>
    <row r="318" spans="7:8" ht="12.75">
      <c r="G318" s="49"/>
      <c r="H318" s="49"/>
    </row>
    <row r="319" spans="7:8" ht="12.75">
      <c r="G319" s="49"/>
      <c r="H319" s="49"/>
    </row>
    <row r="320" spans="7:8" ht="12.75">
      <c r="G320" s="49"/>
      <c r="H320" s="49"/>
    </row>
    <row r="321" spans="7:8" ht="12.75">
      <c r="G321" s="49"/>
      <c r="H321" s="49"/>
    </row>
    <row r="322" spans="7:8" ht="12.75">
      <c r="G322" s="49"/>
      <c r="H322" s="49"/>
    </row>
    <row r="323" spans="7:8" ht="12.75">
      <c r="G323" s="49"/>
      <c r="H323" s="49"/>
    </row>
    <row r="324" spans="7:8" ht="12.75">
      <c r="G324" s="49"/>
      <c r="H324" s="49"/>
    </row>
    <row r="325" spans="7:8" ht="12.75">
      <c r="G325" s="49"/>
      <c r="H325" s="49"/>
    </row>
    <row r="326" spans="7:8" ht="12.75">
      <c r="G326" s="49"/>
      <c r="H326" s="49"/>
    </row>
    <row r="327" spans="7:8" ht="12.75">
      <c r="G327" s="49"/>
      <c r="H327" s="49"/>
    </row>
    <row r="328" spans="7:8" ht="12.75">
      <c r="G328" s="49"/>
      <c r="H328" s="49"/>
    </row>
    <row r="329" spans="7:8" ht="12.75">
      <c r="G329" s="49"/>
      <c r="H329" s="49"/>
    </row>
    <row r="330" spans="7:8" ht="12.75">
      <c r="G330" s="49"/>
      <c r="H330" s="49"/>
    </row>
    <row r="331" spans="7:8" ht="12.75">
      <c r="G331" s="49"/>
      <c r="H331" s="49"/>
    </row>
    <row r="332" spans="7:8" ht="12.75">
      <c r="G332" s="49"/>
      <c r="H332" s="49"/>
    </row>
    <row r="333" spans="7:8" ht="12.75">
      <c r="G333" s="49"/>
      <c r="H333" s="49"/>
    </row>
    <row r="334" spans="7:8" ht="12.75">
      <c r="G334" s="49"/>
      <c r="H334" s="49"/>
    </row>
    <row r="335" spans="7:8" ht="12.75">
      <c r="G335" s="49"/>
      <c r="H335" s="49"/>
    </row>
    <row r="336" spans="7:8" ht="12.75">
      <c r="G336" s="49"/>
      <c r="H336" s="49"/>
    </row>
    <row r="337" spans="7:8" ht="12.75">
      <c r="G337" s="49"/>
      <c r="H337" s="49"/>
    </row>
    <row r="338" spans="7:8" ht="12.75">
      <c r="G338" s="49"/>
      <c r="H338" s="49"/>
    </row>
    <row r="339" spans="7:8" ht="12.75">
      <c r="G339" s="49"/>
      <c r="H339" s="49"/>
    </row>
    <row r="340" spans="7:8" ht="12.75">
      <c r="G340" s="49"/>
      <c r="H340" s="49"/>
    </row>
    <row r="341" spans="7:8" ht="12.75">
      <c r="G341" s="49"/>
      <c r="H341" s="49"/>
    </row>
    <row r="342" spans="7:8" ht="12.75">
      <c r="G342" s="49"/>
      <c r="H342" s="49"/>
    </row>
    <row r="343" spans="7:8" ht="12.75">
      <c r="G343" s="49"/>
      <c r="H343" s="49"/>
    </row>
    <row r="344" spans="7:8" ht="12.75">
      <c r="G344" s="49"/>
      <c r="H344" s="49"/>
    </row>
    <row r="345" spans="7:8" ht="12.75">
      <c r="G345" s="49"/>
      <c r="H345" s="49"/>
    </row>
    <row r="346" spans="7:8" ht="12.75">
      <c r="G346" s="49"/>
      <c r="H346" s="49"/>
    </row>
    <row r="347" spans="7:8" ht="12.75">
      <c r="G347" s="49"/>
      <c r="H347" s="49"/>
    </row>
    <row r="348" spans="7:8" ht="12.75">
      <c r="G348" s="49"/>
      <c r="H348" s="49"/>
    </row>
    <row r="349" spans="7:8" ht="12.75">
      <c r="G349" s="49"/>
      <c r="H349" s="49"/>
    </row>
    <row r="350" spans="7:8" ht="12.75">
      <c r="G350" s="49"/>
      <c r="H350" s="49"/>
    </row>
    <row r="351" spans="7:8" ht="12.75">
      <c r="G351" s="49"/>
      <c r="H351" s="49"/>
    </row>
    <row r="352" spans="7:8" ht="12.75">
      <c r="G352" s="49"/>
      <c r="H352" s="49"/>
    </row>
    <row r="353" spans="7:8" ht="12.75">
      <c r="G353" s="49"/>
      <c r="H353" s="49"/>
    </row>
    <row r="354" spans="7:8" ht="12.75">
      <c r="G354" s="49"/>
      <c r="H354" s="49"/>
    </row>
    <row r="355" spans="7:8" ht="12.75">
      <c r="G355" s="49"/>
      <c r="H355" s="49"/>
    </row>
    <row r="356" spans="7:8" ht="12.75">
      <c r="G356" s="49"/>
      <c r="H356" s="49"/>
    </row>
    <row r="357" spans="7:8" ht="12.75">
      <c r="G357" s="49"/>
      <c r="H357" s="49"/>
    </row>
    <row r="358" spans="7:8" ht="12.75">
      <c r="G358" s="49"/>
      <c r="H358" s="49"/>
    </row>
    <row r="359" spans="7:8" ht="12.75">
      <c r="G359" s="49"/>
      <c r="H359" s="49"/>
    </row>
    <row r="360" spans="7:8" ht="12.75">
      <c r="G360" s="49"/>
      <c r="H360" s="49"/>
    </row>
    <row r="361" spans="7:8" ht="12.75">
      <c r="G361" s="49"/>
      <c r="H361" s="49"/>
    </row>
    <row r="362" spans="7:8" ht="12.75">
      <c r="G362" s="49"/>
      <c r="H362" s="49"/>
    </row>
    <row r="363" spans="7:8" ht="12.75">
      <c r="G363" s="49"/>
      <c r="H363" s="49"/>
    </row>
    <row r="364" spans="7:8" ht="12.75">
      <c r="G364" s="49"/>
      <c r="H364" s="49"/>
    </row>
    <row r="365" spans="7:8" ht="12.75">
      <c r="G365" s="49"/>
      <c r="H365" s="49"/>
    </row>
    <row r="366" spans="7:8" ht="12.75">
      <c r="G366" s="49"/>
      <c r="H366" s="49"/>
    </row>
    <row r="367" spans="7:8" ht="12.75">
      <c r="G367" s="49"/>
      <c r="H367" s="49"/>
    </row>
    <row r="368" spans="7:8" ht="12.75">
      <c r="G368" s="49"/>
      <c r="H368" s="49"/>
    </row>
    <row r="369" spans="7:8" ht="12.75">
      <c r="G369" s="49"/>
      <c r="H369" s="49"/>
    </row>
    <row r="370" spans="7:8" ht="12.75">
      <c r="G370" s="49"/>
      <c r="H370" s="49"/>
    </row>
    <row r="371" spans="7:8" ht="12.75">
      <c r="G371" s="49"/>
      <c r="H371" s="49"/>
    </row>
    <row r="372" spans="7:8" ht="12.75">
      <c r="G372" s="49"/>
      <c r="H372" s="49"/>
    </row>
    <row r="373" spans="7:8" ht="12.75">
      <c r="G373" s="49"/>
      <c r="H373" s="49"/>
    </row>
    <row r="374" spans="7:8" ht="12.75">
      <c r="G374" s="49"/>
      <c r="H374" s="49"/>
    </row>
    <row r="375" spans="7:8" ht="12.75">
      <c r="G375" s="49"/>
      <c r="H375" s="49"/>
    </row>
    <row r="376" spans="7:8" ht="12.75">
      <c r="G376" s="49"/>
      <c r="H376" s="49"/>
    </row>
    <row r="377" spans="7:8" ht="12.75">
      <c r="G377" s="49"/>
      <c r="H377" s="49"/>
    </row>
    <row r="378" spans="7:8" ht="12.75">
      <c r="G378" s="49"/>
      <c r="H378" s="49"/>
    </row>
    <row r="379" spans="7:8" ht="12.75">
      <c r="G379" s="49"/>
      <c r="H379" s="49"/>
    </row>
    <row r="380" spans="7:8" ht="12.75">
      <c r="G380" s="49"/>
      <c r="H380" s="49"/>
    </row>
    <row r="381" spans="7:8" ht="12.75">
      <c r="G381" s="49"/>
      <c r="H381" s="49"/>
    </row>
    <row r="382" spans="7:8" ht="12.75">
      <c r="G382" s="49"/>
      <c r="H382" s="49"/>
    </row>
    <row r="383" spans="7:8" ht="12.75">
      <c r="G383" s="49"/>
      <c r="H383" s="49"/>
    </row>
    <row r="384" spans="7:8" ht="12.75">
      <c r="G384" s="49"/>
      <c r="H384" s="49"/>
    </row>
    <row r="385" spans="7:8" ht="12.75">
      <c r="G385" s="49"/>
      <c r="H385" s="49"/>
    </row>
    <row r="386" spans="7:8" ht="12.75">
      <c r="G386" s="49"/>
      <c r="H386" s="49"/>
    </row>
    <row r="387" spans="7:8" ht="12.75">
      <c r="G387" s="49"/>
      <c r="H387" s="49"/>
    </row>
    <row r="388" spans="7:8" ht="12.75">
      <c r="G388" s="49"/>
      <c r="H388" s="49"/>
    </row>
    <row r="389" spans="7:8" ht="12.75">
      <c r="G389" s="49"/>
      <c r="H389" s="49"/>
    </row>
    <row r="390" spans="7:8" ht="12.75">
      <c r="G390" s="49"/>
      <c r="H390" s="49"/>
    </row>
    <row r="391" spans="7:8" ht="12.75">
      <c r="G391" s="49"/>
      <c r="H391" s="49"/>
    </row>
    <row r="392" spans="7:8" ht="12.75">
      <c r="G392" s="49"/>
      <c r="H392" s="49"/>
    </row>
    <row r="393" spans="7:8" ht="12.75">
      <c r="G393" s="49"/>
      <c r="H393" s="49"/>
    </row>
    <row r="394" spans="7:8" ht="12.75">
      <c r="G394" s="49"/>
      <c r="H394" s="49"/>
    </row>
    <row r="395" spans="7:8" ht="12.75">
      <c r="G395" s="49"/>
      <c r="H395" s="49"/>
    </row>
    <row r="396" spans="7:8" ht="12.75">
      <c r="G396" s="49"/>
      <c r="H396" s="49"/>
    </row>
    <row r="397" spans="7:8" ht="12.75">
      <c r="G397" s="49"/>
      <c r="H397" s="49"/>
    </row>
    <row r="398" spans="7:8" ht="12.75">
      <c r="G398" s="49"/>
      <c r="H398" s="49"/>
    </row>
    <row r="399" spans="7:8" ht="12.75">
      <c r="G399" s="49"/>
      <c r="H399" s="49"/>
    </row>
    <row r="400" spans="7:8" ht="12.75">
      <c r="G400" s="49"/>
      <c r="H400" s="49"/>
    </row>
    <row r="401" spans="7:8" ht="12.75">
      <c r="G401" s="49"/>
      <c r="H401" s="49"/>
    </row>
    <row r="402" spans="7:8" ht="12.75">
      <c r="G402" s="49"/>
      <c r="H402" s="49"/>
    </row>
    <row r="403" spans="7:8" ht="12.75">
      <c r="G403" s="49"/>
      <c r="H403" s="49"/>
    </row>
    <row r="404" spans="7:8" ht="12.75">
      <c r="G404" s="49"/>
      <c r="H404" s="49"/>
    </row>
    <row r="405" spans="7:8" ht="12.75">
      <c r="G405" s="49"/>
      <c r="H405" s="49"/>
    </row>
    <row r="406" spans="7:8" ht="12.75">
      <c r="G406" s="49"/>
      <c r="H406" s="49"/>
    </row>
    <row r="407" spans="7:8" ht="12.75">
      <c r="G407" s="49"/>
      <c r="H407" s="49"/>
    </row>
    <row r="408" spans="7:8" ht="12.75">
      <c r="G408" s="49"/>
      <c r="H408" s="49"/>
    </row>
    <row r="409" spans="7:8" ht="12.75">
      <c r="G409" s="49"/>
      <c r="H409" s="49"/>
    </row>
    <row r="410" spans="7:8" ht="12.75">
      <c r="G410" s="49"/>
      <c r="H410" s="49"/>
    </row>
    <row r="411" spans="7:8" ht="12.75">
      <c r="G411" s="49"/>
      <c r="H411" s="49"/>
    </row>
    <row r="412" spans="7:8" ht="12.75">
      <c r="G412" s="49"/>
      <c r="H412" s="49"/>
    </row>
    <row r="413" spans="7:8" ht="12.75">
      <c r="G413" s="49"/>
      <c r="H413" s="49"/>
    </row>
    <row r="414" spans="7:8" ht="12.75">
      <c r="G414" s="49"/>
      <c r="H414" s="49"/>
    </row>
    <row r="415" spans="7:8" ht="12.75">
      <c r="G415" s="49"/>
      <c r="H415" s="49"/>
    </row>
    <row r="416" spans="7:8" ht="12.75">
      <c r="G416" s="49"/>
      <c r="H416" s="49"/>
    </row>
    <row r="417" spans="7:8" ht="12.75">
      <c r="G417" s="49"/>
      <c r="H417" s="49"/>
    </row>
    <row r="418" spans="7:8" ht="12.75">
      <c r="G418" s="49"/>
      <c r="H418" s="49"/>
    </row>
    <row r="419" spans="7:8" ht="12.75">
      <c r="G419" s="49"/>
      <c r="H419" s="49"/>
    </row>
    <row r="420" spans="7:8" ht="12.75">
      <c r="G420" s="49"/>
      <c r="H420" s="49"/>
    </row>
    <row r="421" spans="7:8" ht="12.75">
      <c r="G421" s="49"/>
      <c r="H421" s="49"/>
    </row>
    <row r="422" spans="7:8" ht="12.75">
      <c r="G422" s="49"/>
      <c r="H422" s="49"/>
    </row>
    <row r="423" spans="7:8" ht="12.75">
      <c r="G423" s="49"/>
      <c r="H423" s="49"/>
    </row>
    <row r="424" spans="7:8" ht="12.75">
      <c r="G424" s="49"/>
      <c r="H424" s="49"/>
    </row>
    <row r="425" spans="7:8" ht="12.75">
      <c r="G425" s="49"/>
      <c r="H425" s="49"/>
    </row>
    <row r="426" spans="7:8" ht="12.75">
      <c r="G426" s="49"/>
      <c r="H426" s="49"/>
    </row>
    <row r="427" spans="7:8" ht="12.75">
      <c r="G427" s="49"/>
      <c r="H427" s="49"/>
    </row>
    <row r="428" spans="7:8" ht="12.75">
      <c r="G428" s="49"/>
      <c r="H428" s="49"/>
    </row>
    <row r="429" spans="7:8" ht="12.75">
      <c r="G429" s="49"/>
      <c r="H429" s="49"/>
    </row>
    <row r="430" spans="7:8" ht="12.75">
      <c r="G430" s="49"/>
      <c r="H430" s="49"/>
    </row>
    <row r="431" spans="7:8" ht="12.75">
      <c r="G431" s="49"/>
      <c r="H431" s="49"/>
    </row>
    <row r="432" spans="7:8" ht="12.75">
      <c r="G432" s="49"/>
      <c r="H432" s="49"/>
    </row>
    <row r="433" spans="7:8" ht="12.75">
      <c r="G433" s="49"/>
      <c r="H433" s="49"/>
    </row>
    <row r="434" spans="7:8" ht="12.75">
      <c r="G434" s="49"/>
      <c r="H434" s="49"/>
    </row>
    <row r="435" spans="7:8" ht="12.75">
      <c r="G435" s="49"/>
      <c r="H435" s="49"/>
    </row>
    <row r="436" spans="7:8" ht="12.75">
      <c r="G436" s="49"/>
      <c r="H436" s="49"/>
    </row>
    <row r="437" spans="7:8" ht="12.75">
      <c r="G437" s="49"/>
      <c r="H437" s="49"/>
    </row>
    <row r="438" spans="7:8" ht="12.75">
      <c r="G438" s="49"/>
      <c r="H438" s="49"/>
    </row>
    <row r="439" spans="7:8" ht="12.75">
      <c r="G439" s="49"/>
      <c r="H439" s="49"/>
    </row>
    <row r="440" spans="7:8" ht="12.75">
      <c r="G440" s="49"/>
      <c r="H440" s="49"/>
    </row>
    <row r="441" spans="7:8" ht="12.75">
      <c r="G441" s="49"/>
      <c r="H441" s="49"/>
    </row>
    <row r="442" spans="7:8" ht="12.75">
      <c r="G442" s="49"/>
      <c r="H442" s="49"/>
    </row>
    <row r="443" spans="7:8" ht="12.75">
      <c r="G443" s="49"/>
      <c r="H443" s="49"/>
    </row>
    <row r="444" spans="7:8" ht="12.75">
      <c r="G444" s="49"/>
      <c r="H444" s="49"/>
    </row>
    <row r="445" spans="7:8" ht="12.75">
      <c r="G445" s="49"/>
      <c r="H445" s="49"/>
    </row>
    <row r="446" spans="7:8" ht="12.75">
      <c r="G446" s="49"/>
      <c r="H446" s="49"/>
    </row>
    <row r="447" spans="7:8" ht="12.75">
      <c r="G447" s="49"/>
      <c r="H447" s="49"/>
    </row>
    <row r="448" spans="7:8" ht="12.75">
      <c r="G448" s="49"/>
      <c r="H448" s="49"/>
    </row>
    <row r="449" spans="7:8" ht="12.75">
      <c r="G449" s="49"/>
      <c r="H449" s="49"/>
    </row>
    <row r="450" spans="7:8" ht="12.75">
      <c r="G450" s="49"/>
      <c r="H450" s="49"/>
    </row>
    <row r="451" spans="7:8" ht="12.75">
      <c r="G451" s="49"/>
      <c r="H451" s="49"/>
    </row>
    <row r="452" spans="7:8" ht="12.75">
      <c r="G452" s="49"/>
      <c r="H452" s="49"/>
    </row>
    <row r="453" spans="7:8" ht="12.75">
      <c r="G453" s="49"/>
      <c r="H453" s="49"/>
    </row>
    <row r="454" spans="7:8" ht="12.75">
      <c r="G454" s="49"/>
      <c r="H454" s="49"/>
    </row>
    <row r="455" spans="7:8" ht="12.75">
      <c r="G455" s="49"/>
      <c r="H455" s="49"/>
    </row>
    <row r="456" spans="7:8" ht="12.75">
      <c r="G456" s="49"/>
      <c r="H456" s="49"/>
    </row>
    <row r="457" spans="7:8" ht="12.75">
      <c r="G457" s="49"/>
      <c r="H457" s="49"/>
    </row>
    <row r="458" spans="7:8" ht="12.75">
      <c r="G458" s="49"/>
      <c r="H458" s="49"/>
    </row>
    <row r="459" spans="7:8" ht="12.75">
      <c r="G459" s="49"/>
      <c r="H459" s="49"/>
    </row>
    <row r="460" spans="7:8" ht="12.75">
      <c r="G460" s="49"/>
      <c r="H460" s="49"/>
    </row>
    <row r="461" spans="7:8" ht="12.75">
      <c r="G461" s="49"/>
      <c r="H461" s="49"/>
    </row>
    <row r="462" spans="7:8" ht="12.75">
      <c r="G462" s="49"/>
      <c r="H462" s="49"/>
    </row>
    <row r="463" spans="7:8" ht="12.75">
      <c r="G463" s="49"/>
      <c r="H463" s="49"/>
    </row>
    <row r="464" spans="7:8" ht="12.75">
      <c r="G464" s="49"/>
      <c r="H464" s="49"/>
    </row>
    <row r="465" spans="7:8" ht="12.75">
      <c r="G465" s="49"/>
      <c r="H465" s="49"/>
    </row>
    <row r="466" spans="7:8" ht="12.75">
      <c r="G466" s="49"/>
      <c r="H466" s="49"/>
    </row>
    <row r="467" spans="7:8" ht="12.75">
      <c r="G467" s="49"/>
      <c r="H467" s="49"/>
    </row>
    <row r="468" spans="7:8" ht="12.75">
      <c r="G468" s="49"/>
      <c r="H468" s="49"/>
    </row>
    <row r="469" spans="7:8" ht="12.75">
      <c r="G469" s="49"/>
      <c r="H469" s="49"/>
    </row>
    <row r="470" spans="7:8" ht="12.75">
      <c r="G470" s="49"/>
      <c r="H470" s="49"/>
    </row>
    <row r="471" spans="7:8" ht="12.75">
      <c r="G471" s="49"/>
      <c r="H471" s="49"/>
    </row>
    <row r="472" spans="7:8" ht="12.75">
      <c r="G472" s="49"/>
      <c r="H472" s="49"/>
    </row>
    <row r="473" spans="7:8" ht="12.75">
      <c r="G473" s="49"/>
      <c r="H473" s="49"/>
    </row>
    <row r="474" spans="7:8" ht="12.75">
      <c r="G474" s="49"/>
      <c r="H474" s="49"/>
    </row>
    <row r="475" spans="7:8" ht="12.75">
      <c r="G475" s="49"/>
      <c r="H475" s="49"/>
    </row>
    <row r="476" spans="7:8" ht="12.75">
      <c r="G476" s="49"/>
      <c r="H476" s="49"/>
    </row>
    <row r="477" spans="7:8" ht="12.75">
      <c r="G477" s="49"/>
      <c r="H477" s="49"/>
    </row>
    <row r="478" spans="7:8" ht="12.75">
      <c r="G478" s="49"/>
      <c r="H478" s="49"/>
    </row>
    <row r="479" spans="7:8" ht="12.75">
      <c r="G479" s="49"/>
      <c r="H479" s="49"/>
    </row>
    <row r="480" spans="7:8" ht="12.75">
      <c r="G480" s="49"/>
      <c r="H480" s="49"/>
    </row>
    <row r="481" spans="7:8" ht="12.75">
      <c r="G481" s="49"/>
      <c r="H481" s="49"/>
    </row>
    <row r="482" spans="7:8" ht="12.75">
      <c r="G482" s="49"/>
      <c r="H482" s="49"/>
    </row>
    <row r="483" spans="7:8" ht="12.75">
      <c r="G483" s="49"/>
      <c r="H483" s="49"/>
    </row>
    <row r="484" spans="7:8" ht="12.75">
      <c r="G484" s="49"/>
      <c r="H484" s="49"/>
    </row>
    <row r="485" spans="7:8" ht="12.75">
      <c r="G485" s="49"/>
      <c r="H485" s="49"/>
    </row>
    <row r="486" spans="7:8" ht="12.75">
      <c r="G486" s="49"/>
      <c r="H486" s="49"/>
    </row>
    <row r="487" spans="7:8" ht="12.75">
      <c r="G487" s="49"/>
      <c r="H487" s="49"/>
    </row>
    <row r="488" spans="7:8" ht="12.75">
      <c r="G488" s="49"/>
      <c r="H488" s="49"/>
    </row>
    <row r="489" spans="7:8" ht="12.75">
      <c r="G489" s="49"/>
      <c r="H489" s="49"/>
    </row>
    <row r="490" spans="7:8" ht="12.75">
      <c r="G490" s="49"/>
      <c r="H490" s="49"/>
    </row>
    <row r="491" spans="7:8" ht="12.75">
      <c r="G491" s="49"/>
      <c r="H491" s="49"/>
    </row>
    <row r="492" spans="7:8" ht="12.75">
      <c r="G492" s="49"/>
      <c r="H492" s="49"/>
    </row>
    <row r="493" spans="7:8" ht="12.75">
      <c r="G493" s="49"/>
      <c r="H493" s="49"/>
    </row>
    <row r="494" spans="7:8" ht="12.75">
      <c r="G494" s="49"/>
      <c r="H494" s="49"/>
    </row>
    <row r="495" spans="7:8" ht="12.75">
      <c r="G495" s="49"/>
      <c r="H495" s="49"/>
    </row>
    <row r="496" spans="7:8" ht="12.75">
      <c r="G496" s="49"/>
      <c r="H496" s="49"/>
    </row>
    <row r="497" spans="7:8" ht="12.75">
      <c r="G497" s="49"/>
      <c r="H497" s="49"/>
    </row>
    <row r="498" spans="7:8" ht="12.75">
      <c r="G498" s="49"/>
      <c r="H498" s="49"/>
    </row>
    <row r="499" spans="7:8" ht="12.75">
      <c r="G499" s="49"/>
      <c r="H499" s="49"/>
    </row>
    <row r="500" spans="7:8" ht="12.75">
      <c r="G500" s="49"/>
      <c r="H500" s="49"/>
    </row>
    <row r="501" spans="7:8" ht="12.75">
      <c r="G501" s="49"/>
      <c r="H501" s="49"/>
    </row>
    <row r="502" spans="7:8" ht="12.75">
      <c r="G502" s="49"/>
      <c r="H502" s="49"/>
    </row>
    <row r="503" spans="7:8" ht="12.75">
      <c r="G503" s="49"/>
      <c r="H503" s="49"/>
    </row>
    <row r="504" spans="7:8" ht="12.75">
      <c r="G504" s="49"/>
      <c r="H504" s="49"/>
    </row>
    <row r="505" spans="7:8" ht="12.75">
      <c r="G505" s="49"/>
      <c r="H505" s="49"/>
    </row>
    <row r="506" spans="7:8" ht="12.75">
      <c r="G506" s="49"/>
      <c r="H506" s="49"/>
    </row>
  </sheetData>
  <autoFilter ref="A3:F147"/>
  <mergeCells count="8">
    <mergeCell ref="A1:A2"/>
    <mergeCell ref="B1:B2"/>
    <mergeCell ref="C1:C2"/>
    <mergeCell ref="D1:D2"/>
    <mergeCell ref="G1:G2"/>
    <mergeCell ref="H1:H2"/>
    <mergeCell ref="E1:E2"/>
    <mergeCell ref="F1:F2"/>
  </mergeCells>
  <printOptions horizontalCentered="1"/>
  <pageMargins left="0.2362204724409449" right="0.1968503937007874" top="1.13" bottom="0.34" header="0.27" footer="0.21"/>
  <pageSetup horizontalDpi="600" verticalDpi="600" orientation="portrait" paperSize="9" scale="87" r:id="rId1"/>
  <headerFooter alignWithMargins="0">
    <oddHeader>&amp;L&amp;"Arial,Aldin"ROMÂNIA
JUDEŢUL MUREŞ
CONSILIUL JUDEŢEAN&amp;C&amp;"Arial,Aldin"
Programul de investiţii publice pe anul 2007&amp;R&amp;"Arial,Aldin"Anexa nr.3 la HCJ nr.____/_______</oddHeader>
    <oddFooter>&amp;C&amp;8&amp;P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8">
    <tabColor indexed="12"/>
  </sheetPr>
  <dimension ref="A1:L509"/>
  <sheetViews>
    <sheetView tabSelected="1" workbookViewId="0" topLeftCell="B1">
      <pane ySplit="4" topLeftCell="BM47" activePane="bottomLeft" state="frozen"/>
      <selection pane="topLeft" activeCell="A1" sqref="A1"/>
      <selection pane="bottomLeft" activeCell="K47" sqref="K47"/>
    </sheetView>
  </sheetViews>
  <sheetFormatPr defaultColWidth="9.140625" defaultRowHeight="12.75"/>
  <cols>
    <col min="1" max="1" width="6.8515625" style="47" customWidth="1"/>
    <col min="2" max="2" width="4.57421875" style="47" customWidth="1"/>
    <col min="3" max="3" width="45.57421875" style="48" customWidth="1"/>
    <col min="4" max="4" width="10.28125" style="49" customWidth="1"/>
    <col min="5" max="5" width="9.57421875" style="49" customWidth="1"/>
    <col min="6" max="6" width="11.421875" style="49" customWidth="1"/>
    <col min="7" max="7" width="10.140625" style="51" customWidth="1"/>
    <col min="8" max="8" width="10.57421875" style="51" customWidth="1"/>
    <col min="9" max="9" width="12.7109375" style="51" customWidth="1"/>
    <col min="10" max="10" width="9.140625" style="51" customWidth="1"/>
    <col min="11" max="11" width="10.140625" style="51" bestFit="1" customWidth="1"/>
    <col min="12" max="16384" width="9.140625" style="51" customWidth="1"/>
  </cols>
  <sheetData>
    <row r="1" spans="1:9" ht="38.25" customHeight="1">
      <c r="A1" s="56" t="s">
        <v>0</v>
      </c>
      <c r="B1" s="56" t="s">
        <v>1</v>
      </c>
      <c r="C1" s="57" t="s">
        <v>2</v>
      </c>
      <c r="D1" s="56" t="s">
        <v>185</v>
      </c>
      <c r="E1" s="54" t="s">
        <v>186</v>
      </c>
      <c r="F1" s="54" t="s">
        <v>187</v>
      </c>
      <c r="G1" s="54" t="s">
        <v>170</v>
      </c>
      <c r="H1" s="54" t="s">
        <v>171</v>
      </c>
      <c r="I1" s="56" t="s">
        <v>217</v>
      </c>
    </row>
    <row r="2" spans="1:9" ht="12.75">
      <c r="A2" s="56"/>
      <c r="B2" s="56"/>
      <c r="C2" s="57"/>
      <c r="D2" s="56"/>
      <c r="E2" s="55"/>
      <c r="F2" s="55"/>
      <c r="G2" s="55"/>
      <c r="H2" s="55"/>
      <c r="I2" s="56"/>
    </row>
    <row r="3" spans="1:9" ht="12.75">
      <c r="A3" s="2">
        <v>0</v>
      </c>
      <c r="B3" s="2">
        <v>1</v>
      </c>
      <c r="C3" s="6">
        <v>2</v>
      </c>
      <c r="D3" s="2">
        <v>3</v>
      </c>
      <c r="E3" s="2">
        <v>4</v>
      </c>
      <c r="F3" s="2">
        <v>5</v>
      </c>
      <c r="G3" s="2">
        <v>4</v>
      </c>
      <c r="H3" s="2">
        <v>5</v>
      </c>
      <c r="I3" s="2">
        <v>6</v>
      </c>
    </row>
    <row r="4" spans="1:10" ht="12.75">
      <c r="A4" s="8"/>
      <c r="B4" s="9"/>
      <c r="C4" s="10" t="s">
        <v>4</v>
      </c>
      <c r="D4" s="11">
        <f>D5+D64+D101+D105+D108+D111+D131+D136+D147+D149</f>
        <v>13606539</v>
      </c>
      <c r="E4" s="11">
        <f>E5+E64+E101+E105+E108+E111+E131+E136+E147+E149</f>
        <v>495000</v>
      </c>
      <c r="F4" s="11">
        <f>F5+F64+F101+F105+F108+F111+F131+F136+F147+F149</f>
        <v>14101539</v>
      </c>
      <c r="G4" s="11">
        <f>G5+G64+G101+G105+G108+G111+G131+G136+G147+G149</f>
        <v>590000</v>
      </c>
      <c r="H4" s="11">
        <f>H5+H64+H101+H105+H108+H111+H131+H136+H147+H149</f>
        <v>13096539</v>
      </c>
      <c r="I4" s="11">
        <f>I5+I64+I101+I105+I108+I111+I131+I136+I147+I149</f>
        <v>415000</v>
      </c>
      <c r="J4" s="52">
        <f>I4+H4+G4-F4</f>
        <v>0</v>
      </c>
    </row>
    <row r="5" spans="1:10" ht="12.75">
      <c r="A5" s="13"/>
      <c r="B5" s="14"/>
      <c r="C5" s="15" t="s">
        <v>5</v>
      </c>
      <c r="D5" s="16">
        <f>D6+D37+D45+D48+D50+D57+D61+D35+D33+D31</f>
        <v>6629634</v>
      </c>
      <c r="E5" s="16">
        <f>E6+E37+E45+E48+E50+E57+E61+E35+E33+E31</f>
        <v>495000</v>
      </c>
      <c r="F5" s="16">
        <f>F6+F37+F45+F48+F50+F57+F61+F35+F33+F31</f>
        <v>7124634</v>
      </c>
      <c r="G5" s="16">
        <f>G6+G37+G45+G48+G50+G57+G61+G35+G33+G31</f>
        <v>289000</v>
      </c>
      <c r="H5" s="16">
        <f>H6+H37+H45+H48+H50+H57+H61+H35+H33+H31</f>
        <v>6420634</v>
      </c>
      <c r="I5" s="16">
        <f>I6+I37+I45+I48+I50+I57+I61+I35+I33+I31</f>
        <v>415000</v>
      </c>
      <c r="J5" s="52">
        <f aca="true" t="shared" si="0" ref="J5:J68">I5+H5+G5-F5</f>
        <v>0</v>
      </c>
    </row>
    <row r="6" spans="1:12" ht="12.75">
      <c r="A6" s="18"/>
      <c r="B6" s="19"/>
      <c r="C6" s="20" t="s">
        <v>6</v>
      </c>
      <c r="D6" s="21">
        <f aca="true" t="shared" si="1" ref="D6:I6">SUM(D7:D13)+D14+D20+D26+D29</f>
        <v>2584888</v>
      </c>
      <c r="E6" s="21">
        <f t="shared" si="1"/>
        <v>0</v>
      </c>
      <c r="F6" s="21">
        <f t="shared" si="1"/>
        <v>2584888</v>
      </c>
      <c r="G6" s="21">
        <f t="shared" si="1"/>
        <v>160000</v>
      </c>
      <c r="H6" s="21">
        <f>SUM(H7:H13)+H14+H20+H26+H29</f>
        <v>2424888</v>
      </c>
      <c r="I6" s="21">
        <f t="shared" si="1"/>
        <v>0</v>
      </c>
      <c r="J6" s="52">
        <f t="shared" si="0"/>
        <v>0</v>
      </c>
      <c r="L6" s="52"/>
    </row>
    <row r="7" spans="1:10" ht="25.5">
      <c r="A7" s="18" t="s">
        <v>7</v>
      </c>
      <c r="B7" s="18">
        <v>1</v>
      </c>
      <c r="C7" s="22" t="s">
        <v>8</v>
      </c>
      <c r="D7" s="23">
        <v>65000</v>
      </c>
      <c r="E7" s="23"/>
      <c r="F7" s="23">
        <f aca="true" t="shared" si="2" ref="F7:F13">D7+E7</f>
        <v>65000</v>
      </c>
      <c r="G7" s="23"/>
      <c r="H7" s="23">
        <v>65000</v>
      </c>
      <c r="I7" s="23"/>
      <c r="J7" s="52">
        <f t="shared" si="0"/>
        <v>0</v>
      </c>
    </row>
    <row r="8" spans="1:10" ht="25.5">
      <c r="A8" s="18" t="s">
        <v>7</v>
      </c>
      <c r="B8" s="18">
        <v>2</v>
      </c>
      <c r="C8" s="22" t="s">
        <v>9</v>
      </c>
      <c r="D8" s="23">
        <v>5000</v>
      </c>
      <c r="E8" s="23"/>
      <c r="F8" s="23">
        <f t="shared" si="2"/>
        <v>5000</v>
      </c>
      <c r="G8" s="23"/>
      <c r="H8" s="23">
        <v>5000</v>
      </c>
      <c r="I8" s="23"/>
      <c r="J8" s="52">
        <f t="shared" si="0"/>
        <v>0</v>
      </c>
    </row>
    <row r="9" spans="1:10" ht="12.75">
      <c r="A9" s="18" t="s">
        <v>7</v>
      </c>
      <c r="B9" s="18">
        <v>3</v>
      </c>
      <c r="C9" s="22" t="s">
        <v>10</v>
      </c>
      <c r="D9" s="23">
        <v>100000</v>
      </c>
      <c r="E9" s="23"/>
      <c r="F9" s="23">
        <f t="shared" si="2"/>
        <v>100000</v>
      </c>
      <c r="G9" s="23"/>
      <c r="H9" s="23">
        <v>100000</v>
      </c>
      <c r="I9" s="23"/>
      <c r="J9" s="52">
        <f t="shared" si="0"/>
        <v>0</v>
      </c>
    </row>
    <row r="10" spans="1:10" ht="25.5">
      <c r="A10" s="18" t="s">
        <v>7</v>
      </c>
      <c r="B10" s="18">
        <v>4</v>
      </c>
      <c r="C10" s="22" t="s">
        <v>11</v>
      </c>
      <c r="D10" s="23">
        <v>69500</v>
      </c>
      <c r="E10" s="23"/>
      <c r="F10" s="23">
        <f t="shared" si="2"/>
        <v>69500</v>
      </c>
      <c r="G10" s="23"/>
      <c r="H10" s="23">
        <f>80000-10500</f>
        <v>69500</v>
      </c>
      <c r="I10" s="23"/>
      <c r="J10" s="52">
        <f t="shared" si="0"/>
        <v>0</v>
      </c>
    </row>
    <row r="11" spans="1:10" ht="25.5">
      <c r="A11" s="18" t="s">
        <v>7</v>
      </c>
      <c r="B11" s="18">
        <v>5</v>
      </c>
      <c r="C11" s="22" t="s">
        <v>12</v>
      </c>
      <c r="D11" s="23">
        <v>50000</v>
      </c>
      <c r="E11" s="23"/>
      <c r="F11" s="23">
        <f t="shared" si="2"/>
        <v>50000</v>
      </c>
      <c r="G11" s="23"/>
      <c r="H11" s="23">
        <v>50000</v>
      </c>
      <c r="I11" s="23"/>
      <c r="J11" s="52">
        <f t="shared" si="0"/>
        <v>0</v>
      </c>
    </row>
    <row r="12" spans="1:10" ht="25.5">
      <c r="A12" s="18" t="s">
        <v>198</v>
      </c>
      <c r="B12" s="18">
        <v>6</v>
      </c>
      <c r="C12" s="22" t="s">
        <v>197</v>
      </c>
      <c r="D12" s="23">
        <v>700000</v>
      </c>
      <c r="E12" s="23"/>
      <c r="F12" s="23">
        <f t="shared" si="2"/>
        <v>700000</v>
      </c>
      <c r="G12" s="23"/>
      <c r="H12" s="23">
        <v>700000</v>
      </c>
      <c r="I12" s="23"/>
      <c r="J12" s="52">
        <f t="shared" si="0"/>
        <v>0</v>
      </c>
    </row>
    <row r="13" spans="1:10" ht="12.75">
      <c r="A13" s="18" t="s">
        <v>198</v>
      </c>
      <c r="B13" s="18">
        <v>7</v>
      </c>
      <c r="C13" s="28" t="s">
        <v>210</v>
      </c>
      <c r="D13" s="23">
        <v>460000</v>
      </c>
      <c r="E13" s="23"/>
      <c r="F13" s="23">
        <f t="shared" si="2"/>
        <v>460000</v>
      </c>
      <c r="G13" s="23">
        <v>160000</v>
      </c>
      <c r="H13" s="23">
        <v>300000</v>
      </c>
      <c r="I13" s="23"/>
      <c r="J13" s="52">
        <f t="shared" si="0"/>
        <v>0</v>
      </c>
    </row>
    <row r="14" spans="1:10" ht="12.75">
      <c r="A14" s="18"/>
      <c r="B14" s="18">
        <v>6</v>
      </c>
      <c r="C14" s="25" t="s">
        <v>13</v>
      </c>
      <c r="D14" s="26">
        <f aca="true" t="shared" si="3" ref="D14:I14">SUM(D15:D19)</f>
        <v>676500</v>
      </c>
      <c r="E14" s="26">
        <f t="shared" si="3"/>
        <v>0</v>
      </c>
      <c r="F14" s="26">
        <f t="shared" si="3"/>
        <v>676500</v>
      </c>
      <c r="G14" s="26">
        <f t="shared" si="3"/>
        <v>0</v>
      </c>
      <c r="H14" s="26">
        <f t="shared" si="3"/>
        <v>676500</v>
      </c>
      <c r="I14" s="26">
        <f t="shared" si="3"/>
        <v>0</v>
      </c>
      <c r="J14" s="52">
        <f t="shared" si="0"/>
        <v>0</v>
      </c>
    </row>
    <row r="15" spans="1:10" ht="12.75">
      <c r="A15" s="18" t="s">
        <v>7</v>
      </c>
      <c r="B15" s="18" t="s">
        <v>123</v>
      </c>
      <c r="C15" s="22" t="s">
        <v>14</v>
      </c>
      <c r="D15" s="23">
        <v>72000</v>
      </c>
      <c r="E15" s="23"/>
      <c r="F15" s="23">
        <f>D15+E15</f>
        <v>72000</v>
      </c>
      <c r="G15" s="23"/>
      <c r="H15" s="23">
        <v>72000</v>
      </c>
      <c r="I15" s="23"/>
      <c r="J15" s="52">
        <f t="shared" si="0"/>
        <v>0</v>
      </c>
    </row>
    <row r="16" spans="1:10" ht="12.75">
      <c r="A16" s="18" t="s">
        <v>7</v>
      </c>
      <c r="B16" s="18" t="s">
        <v>124</v>
      </c>
      <c r="C16" s="22" t="s">
        <v>15</v>
      </c>
      <c r="D16" s="23">
        <v>65600</v>
      </c>
      <c r="E16" s="23"/>
      <c r="F16" s="23">
        <f>D16+E16</f>
        <v>65600</v>
      </c>
      <c r="G16" s="23"/>
      <c r="H16" s="23">
        <f>165600-100000</f>
        <v>65600</v>
      </c>
      <c r="I16" s="23"/>
      <c r="J16" s="52">
        <f t="shared" si="0"/>
        <v>0</v>
      </c>
    </row>
    <row r="17" spans="1:10" ht="25.5">
      <c r="A17" s="18" t="s">
        <v>7</v>
      </c>
      <c r="B17" s="18" t="s">
        <v>125</v>
      </c>
      <c r="C17" s="22" t="s">
        <v>16</v>
      </c>
      <c r="D17" s="23">
        <v>500000</v>
      </c>
      <c r="E17" s="23"/>
      <c r="F17" s="23">
        <f>D17+E17</f>
        <v>500000</v>
      </c>
      <c r="G17" s="23"/>
      <c r="H17" s="23">
        <v>500000</v>
      </c>
      <c r="I17" s="23"/>
      <c r="J17" s="52">
        <f t="shared" si="0"/>
        <v>0</v>
      </c>
    </row>
    <row r="18" spans="1:10" ht="25.5">
      <c r="A18" s="18" t="s">
        <v>7</v>
      </c>
      <c r="B18" s="18" t="s">
        <v>127</v>
      </c>
      <c r="C18" s="22" t="s">
        <v>17</v>
      </c>
      <c r="D18" s="23">
        <v>25000</v>
      </c>
      <c r="E18" s="23"/>
      <c r="F18" s="23">
        <f>D18+E18</f>
        <v>25000</v>
      </c>
      <c r="G18" s="23"/>
      <c r="H18" s="23">
        <v>25000</v>
      </c>
      <c r="I18" s="23"/>
      <c r="J18" s="52">
        <f t="shared" si="0"/>
        <v>0</v>
      </c>
    </row>
    <row r="19" spans="1:10" ht="12.75">
      <c r="A19" s="18" t="s">
        <v>7</v>
      </c>
      <c r="B19" s="18" t="s">
        <v>128</v>
      </c>
      <c r="C19" s="22" t="s">
        <v>145</v>
      </c>
      <c r="D19" s="23">
        <v>13900</v>
      </c>
      <c r="E19" s="23"/>
      <c r="F19" s="23">
        <f>D19+E19</f>
        <v>13900</v>
      </c>
      <c r="G19" s="23"/>
      <c r="H19" s="23">
        <v>13900</v>
      </c>
      <c r="I19" s="23"/>
      <c r="J19" s="52">
        <f t="shared" si="0"/>
        <v>0</v>
      </c>
    </row>
    <row r="20" spans="1:10" ht="12.75">
      <c r="A20" s="18"/>
      <c r="B20" s="18">
        <v>7</v>
      </c>
      <c r="C20" s="25" t="s">
        <v>19</v>
      </c>
      <c r="D20" s="26">
        <f aca="true" t="shared" si="4" ref="D20:I20">SUM(D21:D25)</f>
        <v>283388</v>
      </c>
      <c r="E20" s="26">
        <f t="shared" si="4"/>
        <v>0</v>
      </c>
      <c r="F20" s="26">
        <f t="shared" si="4"/>
        <v>283388</v>
      </c>
      <c r="G20" s="26">
        <f t="shared" si="4"/>
        <v>0</v>
      </c>
      <c r="H20" s="26">
        <f t="shared" si="4"/>
        <v>283388</v>
      </c>
      <c r="I20" s="26">
        <f t="shared" si="4"/>
        <v>0</v>
      </c>
      <c r="J20" s="52">
        <f t="shared" si="0"/>
        <v>0</v>
      </c>
    </row>
    <row r="21" spans="1:10" ht="12.75">
      <c r="A21" s="18" t="s">
        <v>7</v>
      </c>
      <c r="B21" s="18" t="s">
        <v>161</v>
      </c>
      <c r="C21" s="22" t="s">
        <v>20</v>
      </c>
      <c r="D21" s="23">
        <v>26600</v>
      </c>
      <c r="E21" s="23"/>
      <c r="F21" s="23">
        <f>D21+E21</f>
        <v>26600</v>
      </c>
      <c r="G21" s="23"/>
      <c r="H21" s="23">
        <v>26600</v>
      </c>
      <c r="I21" s="23"/>
      <c r="J21" s="52">
        <f t="shared" si="0"/>
        <v>0</v>
      </c>
    </row>
    <row r="22" spans="1:10" ht="25.5">
      <c r="A22" s="18" t="s">
        <v>7</v>
      </c>
      <c r="B22" s="18" t="s">
        <v>189</v>
      </c>
      <c r="C22" s="22" t="s">
        <v>177</v>
      </c>
      <c r="D22" s="23">
        <v>188942</v>
      </c>
      <c r="E22" s="23"/>
      <c r="F22" s="23">
        <f>D22+E22</f>
        <v>188942</v>
      </c>
      <c r="G22" s="23"/>
      <c r="H22" s="23">
        <v>188942</v>
      </c>
      <c r="I22" s="23"/>
      <c r="J22" s="52">
        <f t="shared" si="0"/>
        <v>0</v>
      </c>
    </row>
    <row r="23" spans="1:10" ht="12.75">
      <c r="A23" s="18" t="s">
        <v>7</v>
      </c>
      <c r="B23" s="18" t="s">
        <v>192</v>
      </c>
      <c r="C23" s="22" t="s">
        <v>22</v>
      </c>
      <c r="D23" s="23">
        <v>39092</v>
      </c>
      <c r="E23" s="23"/>
      <c r="F23" s="23">
        <f>D23+E23</f>
        <v>39092</v>
      </c>
      <c r="G23" s="23"/>
      <c r="H23" s="23">
        <v>39092</v>
      </c>
      <c r="I23" s="23"/>
      <c r="J23" s="52">
        <f t="shared" si="0"/>
        <v>0</v>
      </c>
    </row>
    <row r="24" spans="1:10" ht="12.75">
      <c r="A24" s="18" t="s">
        <v>7</v>
      </c>
      <c r="B24" s="18" t="s">
        <v>193</v>
      </c>
      <c r="C24" s="22" t="s">
        <v>23</v>
      </c>
      <c r="D24" s="23">
        <v>20849</v>
      </c>
      <c r="E24" s="23"/>
      <c r="F24" s="23">
        <f>D24+E24</f>
        <v>20849</v>
      </c>
      <c r="G24" s="23"/>
      <c r="H24" s="23">
        <v>20849</v>
      </c>
      <c r="I24" s="23"/>
      <c r="J24" s="52">
        <f t="shared" si="0"/>
        <v>0</v>
      </c>
    </row>
    <row r="25" spans="1:10" ht="12.75">
      <c r="A25" s="18" t="s">
        <v>7</v>
      </c>
      <c r="B25" s="18" t="s">
        <v>194</v>
      </c>
      <c r="C25" s="22" t="s">
        <v>24</v>
      </c>
      <c r="D25" s="23">
        <v>7905</v>
      </c>
      <c r="E25" s="23"/>
      <c r="F25" s="23">
        <f>D25+E25</f>
        <v>7905</v>
      </c>
      <c r="G25" s="23"/>
      <c r="H25" s="23">
        <v>7905</v>
      </c>
      <c r="I25" s="23"/>
      <c r="J25" s="52">
        <f t="shared" si="0"/>
        <v>0</v>
      </c>
    </row>
    <row r="26" spans="1:10" ht="25.5">
      <c r="A26" s="18"/>
      <c r="B26" s="18">
        <v>8</v>
      </c>
      <c r="C26" s="25" t="s">
        <v>25</v>
      </c>
      <c r="D26" s="26">
        <f aca="true" t="shared" si="5" ref="D26:I26">D27+D28</f>
        <v>20500</v>
      </c>
      <c r="E26" s="26">
        <f t="shared" si="5"/>
        <v>0</v>
      </c>
      <c r="F26" s="26">
        <f t="shared" si="5"/>
        <v>20500</v>
      </c>
      <c r="G26" s="26">
        <f t="shared" si="5"/>
        <v>0</v>
      </c>
      <c r="H26" s="26">
        <f t="shared" si="5"/>
        <v>20500</v>
      </c>
      <c r="I26" s="26">
        <f t="shared" si="5"/>
        <v>0</v>
      </c>
      <c r="J26" s="52">
        <f t="shared" si="0"/>
        <v>0</v>
      </c>
    </row>
    <row r="27" spans="1:10" ht="25.5">
      <c r="A27" s="18" t="s">
        <v>7</v>
      </c>
      <c r="B27" s="18" t="s">
        <v>162</v>
      </c>
      <c r="C27" s="22" t="s">
        <v>26</v>
      </c>
      <c r="D27" s="23">
        <v>10000</v>
      </c>
      <c r="E27" s="23"/>
      <c r="F27" s="23">
        <f>D27+E27</f>
        <v>10000</v>
      </c>
      <c r="G27" s="23"/>
      <c r="H27" s="23">
        <v>10000</v>
      </c>
      <c r="I27" s="23"/>
      <c r="J27" s="52">
        <f t="shared" si="0"/>
        <v>0</v>
      </c>
    </row>
    <row r="28" spans="1:10" ht="12.75">
      <c r="A28" s="18" t="s">
        <v>7</v>
      </c>
      <c r="B28" s="18" t="s">
        <v>195</v>
      </c>
      <c r="C28" s="22" t="s">
        <v>190</v>
      </c>
      <c r="D28" s="23">
        <v>10500</v>
      </c>
      <c r="E28" s="23"/>
      <c r="F28" s="23">
        <f>D28+E28</f>
        <v>10500</v>
      </c>
      <c r="G28" s="23"/>
      <c r="H28" s="23">
        <v>10500</v>
      </c>
      <c r="I28" s="23"/>
      <c r="J28" s="52">
        <f t="shared" si="0"/>
        <v>0</v>
      </c>
    </row>
    <row r="29" spans="1:10" ht="12.75">
      <c r="A29" s="18"/>
      <c r="B29" s="18">
        <v>9</v>
      </c>
      <c r="C29" s="25" t="s">
        <v>27</v>
      </c>
      <c r="D29" s="26">
        <f aca="true" t="shared" si="6" ref="D29:I29">D30</f>
        <v>155000</v>
      </c>
      <c r="E29" s="26">
        <f t="shared" si="6"/>
        <v>0</v>
      </c>
      <c r="F29" s="26">
        <f t="shared" si="6"/>
        <v>155000</v>
      </c>
      <c r="G29" s="26">
        <f t="shared" si="6"/>
        <v>0</v>
      </c>
      <c r="H29" s="26">
        <f t="shared" si="6"/>
        <v>155000</v>
      </c>
      <c r="I29" s="26">
        <f t="shared" si="6"/>
        <v>0</v>
      </c>
      <c r="J29" s="52">
        <f t="shared" si="0"/>
        <v>0</v>
      </c>
    </row>
    <row r="30" spans="1:10" ht="12.75">
      <c r="A30" s="18" t="s">
        <v>7</v>
      </c>
      <c r="B30" s="18" t="s">
        <v>196</v>
      </c>
      <c r="C30" s="22" t="s">
        <v>203</v>
      </c>
      <c r="D30" s="23">
        <v>155000</v>
      </c>
      <c r="E30" s="23"/>
      <c r="F30" s="23">
        <f>D30+E30</f>
        <v>155000</v>
      </c>
      <c r="G30" s="23"/>
      <c r="H30" s="23">
        <v>155000</v>
      </c>
      <c r="I30" s="23"/>
      <c r="J30" s="52">
        <f t="shared" si="0"/>
        <v>0</v>
      </c>
    </row>
    <row r="31" spans="1:10" ht="12.75">
      <c r="A31" s="18"/>
      <c r="B31" s="18"/>
      <c r="C31" s="20" t="s">
        <v>218</v>
      </c>
      <c r="D31" s="27">
        <f>D32</f>
        <v>0</v>
      </c>
      <c r="E31" s="27">
        <f>E32</f>
        <v>495000</v>
      </c>
      <c r="F31" s="27">
        <f>F32</f>
        <v>495000</v>
      </c>
      <c r="G31" s="27">
        <f>G32</f>
        <v>80000</v>
      </c>
      <c r="H31" s="27">
        <f>H32</f>
        <v>0</v>
      </c>
      <c r="I31" s="27">
        <f>I32</f>
        <v>415000</v>
      </c>
      <c r="J31" s="52"/>
    </row>
    <row r="32" spans="1:10" ht="12.75">
      <c r="A32" s="18" t="s">
        <v>216</v>
      </c>
      <c r="B32" s="18">
        <v>1</v>
      </c>
      <c r="C32" s="22" t="s">
        <v>215</v>
      </c>
      <c r="D32" s="23">
        <v>0</v>
      </c>
      <c r="E32" s="23">
        <v>495000</v>
      </c>
      <c r="F32" s="23">
        <f>D32+E32</f>
        <v>495000</v>
      </c>
      <c r="G32" s="23">
        <v>80000</v>
      </c>
      <c r="H32" s="23"/>
      <c r="I32" s="23">
        <v>415000</v>
      </c>
      <c r="J32" s="52"/>
    </row>
    <row r="33" spans="1:10" ht="12.75">
      <c r="A33" s="18"/>
      <c r="B33" s="18"/>
      <c r="C33" s="20" t="s">
        <v>201</v>
      </c>
      <c r="D33" s="27">
        <f aca="true" t="shared" si="7" ref="D33:I33">D34</f>
        <v>40000</v>
      </c>
      <c r="E33" s="27">
        <f t="shared" si="7"/>
        <v>0</v>
      </c>
      <c r="F33" s="27">
        <f t="shared" si="7"/>
        <v>40000</v>
      </c>
      <c r="G33" s="27">
        <f t="shared" si="7"/>
        <v>0</v>
      </c>
      <c r="H33" s="27">
        <f t="shared" si="7"/>
        <v>40000</v>
      </c>
      <c r="I33" s="27">
        <f t="shared" si="7"/>
        <v>0</v>
      </c>
      <c r="J33" s="52">
        <f t="shared" si="0"/>
        <v>0</v>
      </c>
    </row>
    <row r="34" spans="1:10" ht="12.75">
      <c r="A34" s="18" t="s">
        <v>202</v>
      </c>
      <c r="B34" s="18">
        <v>1</v>
      </c>
      <c r="C34" s="22" t="s">
        <v>200</v>
      </c>
      <c r="D34" s="23">
        <v>40000</v>
      </c>
      <c r="E34" s="23"/>
      <c r="F34" s="23">
        <f>D34+E34</f>
        <v>40000</v>
      </c>
      <c r="G34" s="23"/>
      <c r="H34" s="23">
        <v>40000</v>
      </c>
      <c r="I34" s="23"/>
      <c r="J34" s="52">
        <f t="shared" si="0"/>
        <v>0</v>
      </c>
    </row>
    <row r="35" spans="1:10" ht="12.75">
      <c r="A35" s="18"/>
      <c r="B35" s="18"/>
      <c r="C35" s="20" t="s">
        <v>144</v>
      </c>
      <c r="D35" s="27">
        <f aca="true" t="shared" si="8" ref="D35:I35">D36</f>
        <v>30000</v>
      </c>
      <c r="E35" s="27">
        <f t="shared" si="8"/>
        <v>0</v>
      </c>
      <c r="F35" s="27">
        <f t="shared" si="8"/>
        <v>30000</v>
      </c>
      <c r="G35" s="27">
        <f t="shared" si="8"/>
        <v>0</v>
      </c>
      <c r="H35" s="27">
        <f t="shared" si="8"/>
        <v>30000</v>
      </c>
      <c r="I35" s="27">
        <f t="shared" si="8"/>
        <v>0</v>
      </c>
      <c r="J35" s="52">
        <f t="shared" si="0"/>
        <v>0</v>
      </c>
    </row>
    <row r="36" spans="1:10" ht="38.25">
      <c r="A36" s="18" t="s">
        <v>100</v>
      </c>
      <c r="B36" s="18">
        <v>1</v>
      </c>
      <c r="C36" s="28" t="s">
        <v>101</v>
      </c>
      <c r="D36" s="23">
        <v>30000</v>
      </c>
      <c r="E36" s="23"/>
      <c r="F36" s="23">
        <f>D36+E36</f>
        <v>30000</v>
      </c>
      <c r="G36" s="23"/>
      <c r="H36" s="23">
        <v>30000</v>
      </c>
      <c r="I36" s="23"/>
      <c r="J36" s="52">
        <f t="shared" si="0"/>
        <v>0</v>
      </c>
    </row>
    <row r="37" spans="1:10" ht="12.75">
      <c r="A37" s="18"/>
      <c r="B37" s="18"/>
      <c r="C37" s="20" t="s">
        <v>28</v>
      </c>
      <c r="D37" s="27">
        <f aca="true" t="shared" si="9" ref="D37:I37">SUM(D38:D44)</f>
        <v>1005000</v>
      </c>
      <c r="E37" s="27">
        <f t="shared" si="9"/>
        <v>0</v>
      </c>
      <c r="F37" s="27">
        <f t="shared" si="9"/>
        <v>1005000</v>
      </c>
      <c r="G37" s="27">
        <f t="shared" si="9"/>
        <v>20000</v>
      </c>
      <c r="H37" s="27">
        <f t="shared" si="9"/>
        <v>985000</v>
      </c>
      <c r="I37" s="27">
        <f t="shared" si="9"/>
        <v>0</v>
      </c>
      <c r="J37" s="52">
        <f t="shared" si="0"/>
        <v>0</v>
      </c>
    </row>
    <row r="38" spans="1:10" ht="51">
      <c r="A38" s="18" t="s">
        <v>29</v>
      </c>
      <c r="B38" s="18">
        <v>1</v>
      </c>
      <c r="C38" s="22" t="s">
        <v>184</v>
      </c>
      <c r="D38" s="23">
        <v>900000</v>
      </c>
      <c r="E38" s="23"/>
      <c r="F38" s="23">
        <f aca="true" t="shared" si="10" ref="F38:F44">D38+E38</f>
        <v>900000</v>
      </c>
      <c r="G38" s="23"/>
      <c r="H38" s="23">
        <v>900000</v>
      </c>
      <c r="I38" s="23"/>
      <c r="J38" s="52">
        <f t="shared" si="0"/>
        <v>0</v>
      </c>
    </row>
    <row r="39" spans="1:10" ht="12.75">
      <c r="A39" s="18" t="s">
        <v>31</v>
      </c>
      <c r="B39" s="18">
        <v>2</v>
      </c>
      <c r="C39" s="29" t="s">
        <v>32</v>
      </c>
      <c r="D39" s="23">
        <v>20000</v>
      </c>
      <c r="E39" s="23"/>
      <c r="F39" s="23">
        <f t="shared" si="10"/>
        <v>20000</v>
      </c>
      <c r="G39" s="23">
        <v>20000</v>
      </c>
      <c r="H39" s="23"/>
      <c r="I39" s="23"/>
      <c r="J39" s="52">
        <f t="shared" si="0"/>
        <v>0</v>
      </c>
    </row>
    <row r="40" spans="1:10" ht="51">
      <c r="A40" s="18" t="s">
        <v>31</v>
      </c>
      <c r="B40" s="18">
        <v>3</v>
      </c>
      <c r="C40" s="22" t="s">
        <v>147</v>
      </c>
      <c r="D40" s="23">
        <v>17000</v>
      </c>
      <c r="E40" s="23"/>
      <c r="F40" s="23">
        <f t="shared" si="10"/>
        <v>17000</v>
      </c>
      <c r="G40" s="23"/>
      <c r="H40" s="23">
        <v>17000</v>
      </c>
      <c r="I40" s="23"/>
      <c r="J40" s="52">
        <f t="shared" si="0"/>
        <v>0</v>
      </c>
    </row>
    <row r="41" spans="1:10" ht="38.25">
      <c r="A41" s="18" t="s">
        <v>31</v>
      </c>
      <c r="B41" s="18">
        <v>4</v>
      </c>
      <c r="C41" s="22" t="s">
        <v>148</v>
      </c>
      <c r="D41" s="23">
        <v>17000</v>
      </c>
      <c r="E41" s="23"/>
      <c r="F41" s="23">
        <f t="shared" si="10"/>
        <v>17000</v>
      </c>
      <c r="G41" s="23"/>
      <c r="H41" s="23">
        <v>17000</v>
      </c>
      <c r="I41" s="23"/>
      <c r="J41" s="52">
        <f t="shared" si="0"/>
        <v>0</v>
      </c>
    </row>
    <row r="42" spans="1:10" ht="38.25">
      <c r="A42" s="18" t="s">
        <v>31</v>
      </c>
      <c r="B42" s="18">
        <v>5</v>
      </c>
      <c r="C42" s="22" t="s">
        <v>149</v>
      </c>
      <c r="D42" s="23">
        <v>17000</v>
      </c>
      <c r="E42" s="23"/>
      <c r="F42" s="23">
        <f t="shared" si="10"/>
        <v>17000</v>
      </c>
      <c r="G42" s="23"/>
      <c r="H42" s="23">
        <v>17000</v>
      </c>
      <c r="I42" s="23"/>
      <c r="J42" s="52">
        <f t="shared" si="0"/>
        <v>0</v>
      </c>
    </row>
    <row r="43" spans="1:10" ht="38.25">
      <c r="A43" s="18" t="s">
        <v>31</v>
      </c>
      <c r="B43" s="18">
        <v>6</v>
      </c>
      <c r="C43" s="22" t="s">
        <v>150</v>
      </c>
      <c r="D43" s="23">
        <v>17000</v>
      </c>
      <c r="E43" s="23"/>
      <c r="F43" s="23">
        <f t="shared" si="10"/>
        <v>17000</v>
      </c>
      <c r="G43" s="23"/>
      <c r="H43" s="23">
        <v>17000</v>
      </c>
      <c r="I43" s="23"/>
      <c r="J43" s="52">
        <f t="shared" si="0"/>
        <v>0</v>
      </c>
    </row>
    <row r="44" spans="1:10" ht="38.25">
      <c r="A44" s="18" t="s">
        <v>31</v>
      </c>
      <c r="B44" s="18">
        <v>7</v>
      </c>
      <c r="C44" s="22" t="s">
        <v>151</v>
      </c>
      <c r="D44" s="23">
        <v>17000</v>
      </c>
      <c r="E44" s="23"/>
      <c r="F44" s="23">
        <f t="shared" si="10"/>
        <v>17000</v>
      </c>
      <c r="G44" s="23"/>
      <c r="H44" s="23">
        <v>17000</v>
      </c>
      <c r="I44" s="23"/>
      <c r="J44" s="52">
        <f t="shared" si="0"/>
        <v>0</v>
      </c>
    </row>
    <row r="45" spans="1:10" ht="12.75">
      <c r="A45" s="18"/>
      <c r="B45" s="18"/>
      <c r="C45" s="20" t="s">
        <v>140</v>
      </c>
      <c r="D45" s="27">
        <f aca="true" t="shared" si="11" ref="D45:I45">SUM(D46:D47)</f>
        <v>475000</v>
      </c>
      <c r="E45" s="27">
        <f t="shared" si="11"/>
        <v>0</v>
      </c>
      <c r="F45" s="27">
        <f t="shared" si="11"/>
        <v>475000</v>
      </c>
      <c r="G45" s="27">
        <f t="shared" si="11"/>
        <v>0</v>
      </c>
      <c r="H45" s="27">
        <f t="shared" si="11"/>
        <v>475000</v>
      </c>
      <c r="I45" s="27">
        <f t="shared" si="11"/>
        <v>0</v>
      </c>
      <c r="J45" s="52">
        <f t="shared" si="0"/>
        <v>0</v>
      </c>
    </row>
    <row r="46" spans="1:10" ht="25.5">
      <c r="A46" s="18" t="s">
        <v>43</v>
      </c>
      <c r="B46" s="18">
        <v>1</v>
      </c>
      <c r="C46" s="22" t="s">
        <v>44</v>
      </c>
      <c r="D46" s="23">
        <v>175000</v>
      </c>
      <c r="E46" s="23"/>
      <c r="F46" s="23">
        <f>D46+E46</f>
        <v>175000</v>
      </c>
      <c r="G46" s="23"/>
      <c r="H46" s="23">
        <v>175000</v>
      </c>
      <c r="I46" s="23"/>
      <c r="J46" s="52">
        <f t="shared" si="0"/>
        <v>0</v>
      </c>
    </row>
    <row r="47" spans="1:11" ht="25.5">
      <c r="A47" s="18" t="s">
        <v>43</v>
      </c>
      <c r="B47" s="18">
        <v>2</v>
      </c>
      <c r="C47" s="22" t="s">
        <v>146</v>
      </c>
      <c r="D47" s="23">
        <v>300000</v>
      </c>
      <c r="E47" s="23"/>
      <c r="F47" s="23">
        <f>D47+E47</f>
        <v>300000</v>
      </c>
      <c r="G47" s="23"/>
      <c r="H47" s="23">
        <v>300000</v>
      </c>
      <c r="I47" s="23"/>
      <c r="J47" s="52">
        <f t="shared" si="0"/>
        <v>0</v>
      </c>
      <c r="K47" s="52"/>
    </row>
    <row r="48" spans="1:10" ht="12.75">
      <c r="A48" s="18"/>
      <c r="B48" s="19"/>
      <c r="C48" s="20" t="s">
        <v>33</v>
      </c>
      <c r="D48" s="27">
        <f aca="true" t="shared" si="12" ref="D48:I48">D49</f>
        <v>41080</v>
      </c>
      <c r="E48" s="27">
        <f t="shared" si="12"/>
        <v>0</v>
      </c>
      <c r="F48" s="27">
        <f t="shared" si="12"/>
        <v>41080</v>
      </c>
      <c r="G48" s="27">
        <f t="shared" si="12"/>
        <v>0</v>
      </c>
      <c r="H48" s="27">
        <f t="shared" si="12"/>
        <v>41080</v>
      </c>
      <c r="I48" s="27">
        <f t="shared" si="12"/>
        <v>0</v>
      </c>
      <c r="J48" s="52">
        <f t="shared" si="0"/>
        <v>0</v>
      </c>
    </row>
    <row r="49" spans="1:10" ht="12.75">
      <c r="A49" s="18" t="s">
        <v>34</v>
      </c>
      <c r="B49" s="18">
        <v>1</v>
      </c>
      <c r="C49" s="22" t="s">
        <v>35</v>
      </c>
      <c r="D49" s="23">
        <v>41080</v>
      </c>
      <c r="E49" s="23"/>
      <c r="F49" s="23">
        <f>D49+E49</f>
        <v>41080</v>
      </c>
      <c r="G49" s="23"/>
      <c r="H49" s="23">
        <v>41080</v>
      </c>
      <c r="I49" s="23"/>
      <c r="J49" s="52">
        <f t="shared" si="0"/>
        <v>0</v>
      </c>
    </row>
    <row r="50" spans="1:10" ht="12.75">
      <c r="A50" s="18"/>
      <c r="B50" s="19"/>
      <c r="C50" s="25" t="s">
        <v>36</v>
      </c>
      <c r="D50" s="27">
        <f aca="true" t="shared" si="13" ref="D50:I50">SUM(D51:D56)</f>
        <v>2319666</v>
      </c>
      <c r="E50" s="27">
        <f t="shared" si="13"/>
        <v>0</v>
      </c>
      <c r="F50" s="27">
        <f t="shared" si="13"/>
        <v>2319666</v>
      </c>
      <c r="G50" s="27">
        <f t="shared" si="13"/>
        <v>0</v>
      </c>
      <c r="H50" s="27">
        <f t="shared" si="13"/>
        <v>2319666</v>
      </c>
      <c r="I50" s="27">
        <f t="shared" si="13"/>
        <v>0</v>
      </c>
      <c r="J50" s="52">
        <f t="shared" si="0"/>
        <v>0</v>
      </c>
    </row>
    <row r="51" spans="1:10" ht="12.75">
      <c r="A51" s="18" t="s">
        <v>37</v>
      </c>
      <c r="B51" s="18">
        <v>1</v>
      </c>
      <c r="C51" s="22" t="s">
        <v>38</v>
      </c>
      <c r="D51" s="23">
        <v>29666</v>
      </c>
      <c r="E51" s="23"/>
      <c r="F51" s="23">
        <f aca="true" t="shared" si="14" ref="F51:F56">D51+E51</f>
        <v>29666</v>
      </c>
      <c r="G51" s="23"/>
      <c r="H51" s="23">
        <v>29666</v>
      </c>
      <c r="I51" s="23"/>
      <c r="J51" s="52">
        <f t="shared" si="0"/>
        <v>0</v>
      </c>
    </row>
    <row r="52" spans="1:10" ht="25.5">
      <c r="A52" s="18" t="s">
        <v>37</v>
      </c>
      <c r="B52" s="18">
        <v>2</v>
      </c>
      <c r="C52" s="22" t="s">
        <v>39</v>
      </c>
      <c r="D52" s="23">
        <v>1440000</v>
      </c>
      <c r="E52" s="23"/>
      <c r="F52" s="23">
        <f t="shared" si="14"/>
        <v>1440000</v>
      </c>
      <c r="G52" s="23"/>
      <c r="H52" s="23">
        <v>1440000</v>
      </c>
      <c r="I52" s="23"/>
      <c r="J52" s="52">
        <f t="shared" si="0"/>
        <v>0</v>
      </c>
    </row>
    <row r="53" spans="1:10" ht="63.75">
      <c r="A53" s="18" t="s">
        <v>40</v>
      </c>
      <c r="B53" s="18">
        <v>3</v>
      </c>
      <c r="C53" s="22" t="s">
        <v>41</v>
      </c>
      <c r="D53" s="23">
        <v>350000</v>
      </c>
      <c r="E53" s="23"/>
      <c r="F53" s="23">
        <f t="shared" si="14"/>
        <v>350000</v>
      </c>
      <c r="G53" s="23"/>
      <c r="H53" s="23">
        <v>350000</v>
      </c>
      <c r="I53" s="23"/>
      <c r="J53" s="52">
        <f t="shared" si="0"/>
        <v>0</v>
      </c>
    </row>
    <row r="54" spans="1:10" ht="38.25">
      <c r="A54" s="18" t="s">
        <v>40</v>
      </c>
      <c r="B54" s="18">
        <v>4</v>
      </c>
      <c r="C54" s="22" t="s">
        <v>42</v>
      </c>
      <c r="D54" s="23">
        <v>100000</v>
      </c>
      <c r="E54" s="23"/>
      <c r="F54" s="23">
        <f t="shared" si="14"/>
        <v>100000</v>
      </c>
      <c r="G54" s="23"/>
      <c r="H54" s="23">
        <v>100000</v>
      </c>
      <c r="I54" s="23"/>
      <c r="J54" s="52">
        <f t="shared" si="0"/>
        <v>0</v>
      </c>
    </row>
    <row r="55" spans="1:10" ht="38.25">
      <c r="A55" s="18" t="s">
        <v>37</v>
      </c>
      <c r="B55" s="18">
        <v>5</v>
      </c>
      <c r="C55" s="22" t="s">
        <v>153</v>
      </c>
      <c r="D55" s="23">
        <v>250000</v>
      </c>
      <c r="E55" s="23"/>
      <c r="F55" s="23">
        <f t="shared" si="14"/>
        <v>250000</v>
      </c>
      <c r="G55" s="23"/>
      <c r="H55" s="23">
        <v>250000</v>
      </c>
      <c r="I55" s="23"/>
      <c r="J55" s="52">
        <f t="shared" si="0"/>
        <v>0</v>
      </c>
    </row>
    <row r="56" spans="1:10" ht="25.5">
      <c r="A56" s="18" t="s">
        <v>37</v>
      </c>
      <c r="B56" s="18">
        <v>6</v>
      </c>
      <c r="C56" s="22" t="s">
        <v>199</v>
      </c>
      <c r="D56" s="23">
        <v>150000</v>
      </c>
      <c r="E56" s="23"/>
      <c r="F56" s="23">
        <f t="shared" si="14"/>
        <v>150000</v>
      </c>
      <c r="G56" s="23"/>
      <c r="H56" s="23">
        <v>150000</v>
      </c>
      <c r="I56" s="23"/>
      <c r="J56" s="52">
        <f t="shared" si="0"/>
        <v>0</v>
      </c>
    </row>
    <row r="57" spans="1:10" ht="12.75">
      <c r="A57" s="30"/>
      <c r="B57" s="30"/>
      <c r="C57" s="25" t="s">
        <v>142</v>
      </c>
      <c r="D57" s="31">
        <f>SUM(D58:D60)</f>
        <v>129000</v>
      </c>
      <c r="E57" s="31">
        <f>SUM(E58:E60)</f>
        <v>0</v>
      </c>
      <c r="F57" s="31">
        <f>SUM(F58:F60)</f>
        <v>129000</v>
      </c>
      <c r="G57" s="31">
        <f>SUM(G58:G60)</f>
        <v>29000</v>
      </c>
      <c r="H57" s="31">
        <f>SUM(H58:H60)</f>
        <v>100000</v>
      </c>
      <c r="I57" s="31">
        <f>SUM(I58:I60)</f>
        <v>0</v>
      </c>
      <c r="J57" s="52">
        <f t="shared" si="0"/>
        <v>0</v>
      </c>
    </row>
    <row r="58" spans="1:10" ht="25.5">
      <c r="A58" s="18" t="s">
        <v>46</v>
      </c>
      <c r="B58" s="18">
        <v>1</v>
      </c>
      <c r="C58" s="22" t="s">
        <v>45</v>
      </c>
      <c r="D58" s="23">
        <v>30000</v>
      </c>
      <c r="E58" s="23"/>
      <c r="F58" s="23">
        <f>D58+E58</f>
        <v>30000</v>
      </c>
      <c r="G58" s="23"/>
      <c r="H58" s="23">
        <v>30000</v>
      </c>
      <c r="I58" s="23"/>
      <c r="J58" s="52">
        <f t="shared" si="0"/>
        <v>0</v>
      </c>
    </row>
    <row r="59" spans="1:10" ht="51">
      <c r="A59" s="18" t="s">
        <v>46</v>
      </c>
      <c r="B59" s="18">
        <v>2</v>
      </c>
      <c r="C59" s="22" t="s">
        <v>141</v>
      </c>
      <c r="D59" s="23">
        <v>79000</v>
      </c>
      <c r="E59" s="23"/>
      <c r="F59" s="23">
        <f>D59+E59</f>
        <v>79000</v>
      </c>
      <c r="G59" s="23">
        <v>29000</v>
      </c>
      <c r="H59" s="23">
        <v>50000</v>
      </c>
      <c r="I59" s="23"/>
      <c r="J59" s="52">
        <f t="shared" si="0"/>
        <v>0</v>
      </c>
    </row>
    <row r="60" spans="1:10" ht="12.75">
      <c r="A60" s="18" t="s">
        <v>46</v>
      </c>
      <c r="B60" s="18">
        <v>3</v>
      </c>
      <c r="C60" s="22" t="s">
        <v>172</v>
      </c>
      <c r="D60" s="23">
        <v>20000</v>
      </c>
      <c r="E60" s="23"/>
      <c r="F60" s="23">
        <f>D60+E60</f>
        <v>20000</v>
      </c>
      <c r="G60" s="23"/>
      <c r="H60" s="23">
        <v>20000</v>
      </c>
      <c r="I60" s="23"/>
      <c r="J60" s="52">
        <f t="shared" si="0"/>
        <v>0</v>
      </c>
    </row>
    <row r="61" spans="1:10" ht="12.75">
      <c r="A61" s="18"/>
      <c r="B61" s="18"/>
      <c r="C61" s="25" t="s">
        <v>143</v>
      </c>
      <c r="D61" s="27">
        <f aca="true" t="shared" si="15" ref="D61:I62">D62</f>
        <v>5000</v>
      </c>
      <c r="E61" s="27">
        <f t="shared" si="15"/>
        <v>0</v>
      </c>
      <c r="F61" s="27">
        <f t="shared" si="15"/>
        <v>5000</v>
      </c>
      <c r="G61" s="27">
        <f t="shared" si="15"/>
        <v>0</v>
      </c>
      <c r="H61" s="27">
        <f t="shared" si="15"/>
        <v>5000</v>
      </c>
      <c r="I61" s="27">
        <f t="shared" si="15"/>
        <v>0</v>
      </c>
      <c r="J61" s="52">
        <f t="shared" si="0"/>
        <v>0</v>
      </c>
    </row>
    <row r="62" spans="1:10" ht="25.5">
      <c r="A62" s="18"/>
      <c r="B62" s="18"/>
      <c r="C62" s="32" t="s">
        <v>47</v>
      </c>
      <c r="D62" s="33">
        <f t="shared" si="15"/>
        <v>5000</v>
      </c>
      <c r="E62" s="33">
        <f t="shared" si="15"/>
        <v>0</v>
      </c>
      <c r="F62" s="33">
        <f t="shared" si="15"/>
        <v>5000</v>
      </c>
      <c r="G62" s="33">
        <f t="shared" si="15"/>
        <v>0</v>
      </c>
      <c r="H62" s="33">
        <f t="shared" si="15"/>
        <v>5000</v>
      </c>
      <c r="I62" s="33">
        <f t="shared" si="15"/>
        <v>0</v>
      </c>
      <c r="J62" s="52">
        <f t="shared" si="0"/>
        <v>0</v>
      </c>
    </row>
    <row r="63" spans="1:10" ht="12.75">
      <c r="A63" s="18" t="s">
        <v>48</v>
      </c>
      <c r="B63" s="34">
        <v>1</v>
      </c>
      <c r="C63" s="35" t="s">
        <v>173</v>
      </c>
      <c r="D63" s="36">
        <v>5000</v>
      </c>
      <c r="E63" s="36"/>
      <c r="F63" s="23">
        <f>D63+E63</f>
        <v>5000</v>
      </c>
      <c r="G63" s="36"/>
      <c r="H63" s="36">
        <v>5000</v>
      </c>
      <c r="I63" s="36"/>
      <c r="J63" s="52">
        <f t="shared" si="0"/>
        <v>0</v>
      </c>
    </row>
    <row r="64" spans="1:10" ht="25.5">
      <c r="A64" s="13"/>
      <c r="B64" s="13"/>
      <c r="C64" s="1" t="s">
        <v>50</v>
      </c>
      <c r="D64" s="37">
        <f aca="true" t="shared" si="16" ref="D64:I64">D65+D71+D79+D93+D95+D97+D75</f>
        <v>3537405</v>
      </c>
      <c r="E64" s="37">
        <f t="shared" si="16"/>
        <v>0</v>
      </c>
      <c r="F64" s="37">
        <f t="shared" si="16"/>
        <v>3537405</v>
      </c>
      <c r="G64" s="37">
        <f t="shared" si="16"/>
        <v>301000</v>
      </c>
      <c r="H64" s="37">
        <f t="shared" si="16"/>
        <v>3236405</v>
      </c>
      <c r="I64" s="37">
        <f t="shared" si="16"/>
        <v>0</v>
      </c>
      <c r="J64" s="52">
        <f t="shared" si="0"/>
        <v>0</v>
      </c>
    </row>
    <row r="65" spans="1:10" ht="25.5">
      <c r="A65" s="18"/>
      <c r="B65" s="18"/>
      <c r="C65" s="32" t="s">
        <v>51</v>
      </c>
      <c r="D65" s="33">
        <f aca="true" t="shared" si="17" ref="D65:I65">SUM(D66:D70)</f>
        <v>296200</v>
      </c>
      <c r="E65" s="33">
        <f t="shared" si="17"/>
        <v>0</v>
      </c>
      <c r="F65" s="33">
        <f t="shared" si="17"/>
        <v>296200</v>
      </c>
      <c r="G65" s="33">
        <f t="shared" si="17"/>
        <v>0</v>
      </c>
      <c r="H65" s="33">
        <f t="shared" si="17"/>
        <v>296200</v>
      </c>
      <c r="I65" s="33">
        <f t="shared" si="17"/>
        <v>0</v>
      </c>
      <c r="J65" s="52">
        <f t="shared" si="0"/>
        <v>0</v>
      </c>
    </row>
    <row r="66" spans="1:10" ht="25.5">
      <c r="A66" s="18" t="s">
        <v>52</v>
      </c>
      <c r="B66" s="34">
        <v>1</v>
      </c>
      <c r="C66" s="38" t="s">
        <v>53</v>
      </c>
      <c r="D66" s="39">
        <v>180000</v>
      </c>
      <c r="E66" s="39"/>
      <c r="F66" s="23">
        <f>D66+E66</f>
        <v>180000</v>
      </c>
      <c r="G66" s="39"/>
      <c r="H66" s="39">
        <v>180000</v>
      </c>
      <c r="I66" s="39"/>
      <c r="J66" s="52">
        <f t="shared" si="0"/>
        <v>0</v>
      </c>
    </row>
    <row r="67" spans="1:10" ht="25.5">
      <c r="A67" s="18" t="s">
        <v>56</v>
      </c>
      <c r="B67" s="34">
        <v>2</v>
      </c>
      <c r="C67" s="38" t="s">
        <v>54</v>
      </c>
      <c r="D67" s="39">
        <v>20000</v>
      </c>
      <c r="E67" s="39"/>
      <c r="F67" s="23">
        <f>D67+E67</f>
        <v>20000</v>
      </c>
      <c r="G67" s="39"/>
      <c r="H67" s="39">
        <v>20000</v>
      </c>
      <c r="I67" s="39"/>
      <c r="J67" s="52">
        <f t="shared" si="0"/>
        <v>0</v>
      </c>
    </row>
    <row r="68" spans="1:10" ht="25.5">
      <c r="A68" s="18" t="s">
        <v>56</v>
      </c>
      <c r="B68" s="34">
        <v>3</v>
      </c>
      <c r="C68" s="38" t="s">
        <v>57</v>
      </c>
      <c r="D68" s="39">
        <v>20000</v>
      </c>
      <c r="E68" s="39"/>
      <c r="F68" s="23">
        <f>D68+E68</f>
        <v>20000</v>
      </c>
      <c r="G68" s="39"/>
      <c r="H68" s="39">
        <v>20000</v>
      </c>
      <c r="I68" s="39"/>
      <c r="J68" s="52">
        <f t="shared" si="0"/>
        <v>0</v>
      </c>
    </row>
    <row r="69" spans="1:10" ht="12.75">
      <c r="A69" s="18" t="s">
        <v>56</v>
      </c>
      <c r="B69" s="34">
        <v>4</v>
      </c>
      <c r="C69" s="38" t="s">
        <v>58</v>
      </c>
      <c r="D69" s="39">
        <v>50000</v>
      </c>
      <c r="E69" s="39"/>
      <c r="F69" s="23">
        <f>D69+E69</f>
        <v>50000</v>
      </c>
      <c r="G69" s="39"/>
      <c r="H69" s="39">
        <v>50000</v>
      </c>
      <c r="I69" s="39"/>
      <c r="J69" s="52">
        <f aca="true" t="shared" si="18" ref="J69:J132">I69+H69+G69-F69</f>
        <v>0</v>
      </c>
    </row>
    <row r="70" spans="1:10" ht="12.75">
      <c r="A70" s="18" t="s">
        <v>56</v>
      </c>
      <c r="B70" s="34">
        <v>5</v>
      </c>
      <c r="C70" s="38" t="s">
        <v>59</v>
      </c>
      <c r="D70" s="39">
        <v>26200</v>
      </c>
      <c r="E70" s="39"/>
      <c r="F70" s="23">
        <f>D70+E70</f>
        <v>26200</v>
      </c>
      <c r="G70" s="39"/>
      <c r="H70" s="39">
        <v>26200</v>
      </c>
      <c r="I70" s="39"/>
      <c r="J70" s="52">
        <f t="shared" si="18"/>
        <v>0</v>
      </c>
    </row>
    <row r="71" spans="1:10" ht="38.25">
      <c r="A71" s="18"/>
      <c r="B71" s="34"/>
      <c r="C71" s="32" t="s">
        <v>60</v>
      </c>
      <c r="D71" s="33">
        <f aca="true" t="shared" si="19" ref="D71:I71">SUM(D72:D74)</f>
        <v>2185440</v>
      </c>
      <c r="E71" s="33">
        <f t="shared" si="19"/>
        <v>0</v>
      </c>
      <c r="F71" s="33">
        <f t="shared" si="19"/>
        <v>2185440</v>
      </c>
      <c r="G71" s="33">
        <f t="shared" si="19"/>
        <v>0</v>
      </c>
      <c r="H71" s="33">
        <f t="shared" si="19"/>
        <v>2185440</v>
      </c>
      <c r="I71" s="33">
        <f t="shared" si="19"/>
        <v>0</v>
      </c>
      <c r="J71" s="52">
        <f t="shared" si="18"/>
        <v>0</v>
      </c>
    </row>
    <row r="72" spans="1:10" ht="25.5">
      <c r="A72" s="18" t="s">
        <v>52</v>
      </c>
      <c r="B72" s="34">
        <v>1</v>
      </c>
      <c r="C72" s="38" t="s">
        <v>61</v>
      </c>
      <c r="D72" s="39">
        <v>1775440</v>
      </c>
      <c r="E72" s="39"/>
      <c r="F72" s="23">
        <f>D72+E72</f>
        <v>1775440</v>
      </c>
      <c r="G72" s="39"/>
      <c r="H72" s="39">
        <f>1716000+59440</f>
        <v>1775440</v>
      </c>
      <c r="I72" s="39"/>
      <c r="J72" s="52">
        <f t="shared" si="18"/>
        <v>0</v>
      </c>
    </row>
    <row r="73" spans="1:10" ht="12.75">
      <c r="A73" s="18" t="s">
        <v>56</v>
      </c>
      <c r="B73" s="34">
        <v>2</v>
      </c>
      <c r="C73" s="38" t="s">
        <v>154</v>
      </c>
      <c r="D73" s="39">
        <v>400000</v>
      </c>
      <c r="E73" s="39"/>
      <c r="F73" s="23">
        <f>D73+E73</f>
        <v>400000</v>
      </c>
      <c r="G73" s="39"/>
      <c r="H73" s="39">
        <v>400000</v>
      </c>
      <c r="I73" s="39"/>
      <c r="J73" s="52">
        <f t="shared" si="18"/>
        <v>0</v>
      </c>
    </row>
    <row r="74" spans="1:10" ht="12.75">
      <c r="A74" s="18" t="s">
        <v>56</v>
      </c>
      <c r="B74" s="34">
        <v>3</v>
      </c>
      <c r="C74" s="38" t="s">
        <v>212</v>
      </c>
      <c r="D74" s="39">
        <v>10000</v>
      </c>
      <c r="E74" s="39"/>
      <c r="F74" s="23">
        <f>D74+E74</f>
        <v>10000</v>
      </c>
      <c r="G74" s="39"/>
      <c r="H74" s="39">
        <v>10000</v>
      </c>
      <c r="I74" s="39"/>
      <c r="J74" s="52">
        <f t="shared" si="18"/>
        <v>0</v>
      </c>
    </row>
    <row r="75" spans="1:10" ht="25.5">
      <c r="A75" s="18"/>
      <c r="B75" s="18"/>
      <c r="C75" s="32" t="s">
        <v>63</v>
      </c>
      <c r="D75" s="33">
        <f aca="true" t="shared" si="20" ref="D75:I75">SUM(D76:D78)</f>
        <v>371465</v>
      </c>
      <c r="E75" s="33">
        <f t="shared" si="20"/>
        <v>0</v>
      </c>
      <c r="F75" s="33">
        <f t="shared" si="20"/>
        <v>371465</v>
      </c>
      <c r="G75" s="33">
        <f t="shared" si="20"/>
        <v>200000</v>
      </c>
      <c r="H75" s="33">
        <f t="shared" si="20"/>
        <v>171465</v>
      </c>
      <c r="I75" s="33">
        <f t="shared" si="20"/>
        <v>0</v>
      </c>
      <c r="J75" s="52">
        <f t="shared" si="18"/>
        <v>0</v>
      </c>
    </row>
    <row r="76" spans="1:10" ht="25.5">
      <c r="A76" s="18" t="s">
        <v>52</v>
      </c>
      <c r="B76" s="18">
        <v>1</v>
      </c>
      <c r="C76" s="38" t="s">
        <v>64</v>
      </c>
      <c r="D76" s="40">
        <v>71465</v>
      </c>
      <c r="E76" s="40"/>
      <c r="F76" s="23">
        <f>D76+E76</f>
        <v>71465</v>
      </c>
      <c r="G76" s="40"/>
      <c r="H76" s="40">
        <v>71465</v>
      </c>
      <c r="I76" s="40"/>
      <c r="J76" s="52">
        <f t="shared" si="18"/>
        <v>0</v>
      </c>
    </row>
    <row r="77" spans="1:10" ht="12.75">
      <c r="A77" s="18" t="s">
        <v>55</v>
      </c>
      <c r="B77" s="18">
        <v>2</v>
      </c>
      <c r="C77" s="38" t="s">
        <v>65</v>
      </c>
      <c r="D77" s="39">
        <v>100000</v>
      </c>
      <c r="E77" s="39"/>
      <c r="F77" s="23">
        <f>D77+E77</f>
        <v>100000</v>
      </c>
      <c r="G77" s="39"/>
      <c r="H77" s="39">
        <v>100000</v>
      </c>
      <c r="I77" s="39"/>
      <c r="J77" s="52">
        <f t="shared" si="18"/>
        <v>0</v>
      </c>
    </row>
    <row r="78" spans="1:10" ht="12.75">
      <c r="A78" s="18" t="s">
        <v>55</v>
      </c>
      <c r="B78" s="18">
        <v>3</v>
      </c>
      <c r="C78" s="28" t="s">
        <v>210</v>
      </c>
      <c r="D78" s="39">
        <v>200000</v>
      </c>
      <c r="E78" s="39"/>
      <c r="F78" s="23">
        <f>D78+E78</f>
        <v>200000</v>
      </c>
      <c r="G78" s="39">
        <v>200000</v>
      </c>
      <c r="H78" s="39"/>
      <c r="I78" s="39"/>
      <c r="J78" s="52">
        <f t="shared" si="18"/>
        <v>0</v>
      </c>
    </row>
    <row r="79" spans="1:10" ht="25.5">
      <c r="A79" s="18"/>
      <c r="B79" s="18"/>
      <c r="C79" s="32" t="s">
        <v>66</v>
      </c>
      <c r="D79" s="33">
        <f aca="true" t="shared" si="21" ref="D79:I79">SUM(D80:D92)</f>
        <v>610800</v>
      </c>
      <c r="E79" s="33">
        <f t="shared" si="21"/>
        <v>0</v>
      </c>
      <c r="F79" s="33">
        <f t="shared" si="21"/>
        <v>610800</v>
      </c>
      <c r="G79" s="33">
        <f t="shared" si="21"/>
        <v>56000</v>
      </c>
      <c r="H79" s="33">
        <f t="shared" si="21"/>
        <v>554800</v>
      </c>
      <c r="I79" s="33">
        <f t="shared" si="21"/>
        <v>0</v>
      </c>
      <c r="J79" s="52">
        <f t="shared" si="18"/>
        <v>0</v>
      </c>
    </row>
    <row r="80" spans="1:10" ht="25.5">
      <c r="A80" s="18" t="s">
        <v>56</v>
      </c>
      <c r="B80" s="18">
        <v>1</v>
      </c>
      <c r="C80" s="41" t="s">
        <v>67</v>
      </c>
      <c r="D80" s="36">
        <v>100000</v>
      </c>
      <c r="E80" s="36"/>
      <c r="F80" s="23">
        <f aca="true" t="shared" si="22" ref="F80:F92">D80+E80</f>
        <v>100000</v>
      </c>
      <c r="G80" s="36"/>
      <c r="H80" s="36">
        <v>100000</v>
      </c>
      <c r="I80" s="36"/>
      <c r="J80" s="52">
        <f t="shared" si="18"/>
        <v>0</v>
      </c>
    </row>
    <row r="81" spans="1:10" ht="12.75">
      <c r="A81" s="18" t="s">
        <v>56</v>
      </c>
      <c r="B81" s="18">
        <v>2</v>
      </c>
      <c r="C81" s="42" t="s">
        <v>68</v>
      </c>
      <c r="D81" s="23">
        <v>38000</v>
      </c>
      <c r="E81" s="23"/>
      <c r="F81" s="23">
        <f t="shared" si="22"/>
        <v>38000</v>
      </c>
      <c r="G81" s="23"/>
      <c r="H81" s="23">
        <v>38000</v>
      </c>
      <c r="I81" s="23"/>
      <c r="J81" s="52">
        <f t="shared" si="18"/>
        <v>0</v>
      </c>
    </row>
    <row r="82" spans="1:10" ht="25.5">
      <c r="A82" s="18" t="s">
        <v>56</v>
      </c>
      <c r="B82" s="18">
        <v>3</v>
      </c>
      <c r="C82" s="22" t="s">
        <v>178</v>
      </c>
      <c r="D82" s="23">
        <v>4000</v>
      </c>
      <c r="E82" s="23"/>
      <c r="F82" s="23">
        <f t="shared" si="22"/>
        <v>4000</v>
      </c>
      <c r="G82" s="23"/>
      <c r="H82" s="23">
        <v>4000</v>
      </c>
      <c r="I82" s="23"/>
      <c r="J82" s="52">
        <f t="shared" si="18"/>
        <v>0</v>
      </c>
    </row>
    <row r="83" spans="1:10" ht="12.75">
      <c r="A83" s="18" t="s">
        <v>56</v>
      </c>
      <c r="B83" s="18">
        <v>4</v>
      </c>
      <c r="C83" s="22" t="s">
        <v>179</v>
      </c>
      <c r="D83" s="23">
        <v>10000</v>
      </c>
      <c r="E83" s="23"/>
      <c r="F83" s="23">
        <f t="shared" si="22"/>
        <v>10000</v>
      </c>
      <c r="G83" s="23"/>
      <c r="H83" s="23">
        <v>10000</v>
      </c>
      <c r="I83" s="23"/>
      <c r="J83" s="52">
        <f t="shared" si="18"/>
        <v>0</v>
      </c>
    </row>
    <row r="84" spans="1:10" ht="25.5">
      <c r="A84" s="18" t="s">
        <v>56</v>
      </c>
      <c r="B84" s="18">
        <v>5</v>
      </c>
      <c r="C84" s="22" t="s">
        <v>71</v>
      </c>
      <c r="D84" s="23">
        <v>8800</v>
      </c>
      <c r="E84" s="23"/>
      <c r="F84" s="23">
        <f t="shared" si="22"/>
        <v>8800</v>
      </c>
      <c r="G84" s="23"/>
      <c r="H84" s="23">
        <v>8800</v>
      </c>
      <c r="I84" s="23"/>
      <c r="J84" s="52">
        <f t="shared" si="18"/>
        <v>0</v>
      </c>
    </row>
    <row r="85" spans="1:10" ht="51">
      <c r="A85" s="18" t="s">
        <v>56</v>
      </c>
      <c r="B85" s="18">
        <v>6</v>
      </c>
      <c r="C85" s="22" t="s">
        <v>72</v>
      </c>
      <c r="D85" s="23">
        <v>30000</v>
      </c>
      <c r="E85" s="23"/>
      <c r="F85" s="23">
        <f t="shared" si="22"/>
        <v>30000</v>
      </c>
      <c r="G85" s="23"/>
      <c r="H85" s="23">
        <v>30000</v>
      </c>
      <c r="I85" s="23"/>
      <c r="J85" s="52">
        <f t="shared" si="18"/>
        <v>0</v>
      </c>
    </row>
    <row r="86" spans="1:10" ht="25.5">
      <c r="A86" s="18" t="s">
        <v>56</v>
      </c>
      <c r="B86" s="18">
        <v>7</v>
      </c>
      <c r="C86" s="22" t="s">
        <v>73</v>
      </c>
      <c r="D86" s="23">
        <v>5500</v>
      </c>
      <c r="E86" s="23"/>
      <c r="F86" s="23">
        <f t="shared" si="22"/>
        <v>5500</v>
      </c>
      <c r="G86" s="23"/>
      <c r="H86" s="23">
        <v>5500</v>
      </c>
      <c r="I86" s="23"/>
      <c r="J86" s="52">
        <f t="shared" si="18"/>
        <v>0</v>
      </c>
    </row>
    <row r="87" spans="1:10" ht="38.25">
      <c r="A87" s="18" t="s">
        <v>56</v>
      </c>
      <c r="B87" s="18">
        <v>8</v>
      </c>
      <c r="C87" s="22" t="s">
        <v>180</v>
      </c>
      <c r="D87" s="23">
        <v>8500</v>
      </c>
      <c r="E87" s="23"/>
      <c r="F87" s="23">
        <f t="shared" si="22"/>
        <v>8500</v>
      </c>
      <c r="G87" s="23"/>
      <c r="H87" s="23">
        <v>8500</v>
      </c>
      <c r="I87" s="23"/>
      <c r="J87" s="52">
        <f t="shared" si="18"/>
        <v>0</v>
      </c>
    </row>
    <row r="88" spans="1:10" ht="12.75">
      <c r="A88" s="18" t="s">
        <v>56</v>
      </c>
      <c r="B88" s="18">
        <v>9</v>
      </c>
      <c r="C88" s="22" t="s">
        <v>205</v>
      </c>
      <c r="D88" s="23">
        <v>40000</v>
      </c>
      <c r="E88" s="23"/>
      <c r="F88" s="23">
        <f t="shared" si="22"/>
        <v>40000</v>
      </c>
      <c r="G88" s="23"/>
      <c r="H88" s="23">
        <v>40000</v>
      </c>
      <c r="I88" s="23"/>
      <c r="J88" s="52">
        <f t="shared" si="18"/>
        <v>0</v>
      </c>
    </row>
    <row r="89" spans="1:10" ht="25.5">
      <c r="A89" s="18" t="s">
        <v>56</v>
      </c>
      <c r="B89" s="18">
        <v>10</v>
      </c>
      <c r="C89" s="22" t="s">
        <v>206</v>
      </c>
      <c r="D89" s="23">
        <v>160000</v>
      </c>
      <c r="E89" s="23"/>
      <c r="F89" s="23">
        <f t="shared" si="22"/>
        <v>160000</v>
      </c>
      <c r="G89" s="23"/>
      <c r="H89" s="23">
        <v>160000</v>
      </c>
      <c r="I89" s="23"/>
      <c r="J89" s="52">
        <f t="shared" si="18"/>
        <v>0</v>
      </c>
    </row>
    <row r="90" spans="1:10" ht="12.75">
      <c r="A90" s="18" t="s">
        <v>55</v>
      </c>
      <c r="B90" s="18">
        <v>11</v>
      </c>
      <c r="C90" s="22" t="s">
        <v>207</v>
      </c>
      <c r="D90" s="23">
        <v>150000</v>
      </c>
      <c r="E90" s="23"/>
      <c r="F90" s="23">
        <f t="shared" si="22"/>
        <v>150000</v>
      </c>
      <c r="G90" s="23"/>
      <c r="H90" s="23">
        <v>150000</v>
      </c>
      <c r="I90" s="23"/>
      <c r="J90" s="52">
        <f t="shared" si="18"/>
        <v>0</v>
      </c>
    </row>
    <row r="91" spans="1:10" ht="12.75">
      <c r="A91" s="18" t="s">
        <v>56</v>
      </c>
      <c r="B91" s="18">
        <v>12</v>
      </c>
      <c r="C91" s="22" t="s">
        <v>211</v>
      </c>
      <c r="D91" s="23">
        <v>50000</v>
      </c>
      <c r="E91" s="23"/>
      <c r="F91" s="23">
        <f t="shared" si="22"/>
        <v>50000</v>
      </c>
      <c r="G91" s="23">
        <v>50000</v>
      </c>
      <c r="H91" s="23"/>
      <c r="I91" s="23"/>
      <c r="J91" s="52">
        <f t="shared" si="18"/>
        <v>0</v>
      </c>
    </row>
    <row r="92" spans="1:10" ht="38.25">
      <c r="A92" s="18" t="s">
        <v>56</v>
      </c>
      <c r="B92" s="18">
        <v>13</v>
      </c>
      <c r="C92" s="22" t="s">
        <v>213</v>
      </c>
      <c r="D92" s="23">
        <v>6000</v>
      </c>
      <c r="E92" s="23"/>
      <c r="F92" s="23">
        <f t="shared" si="22"/>
        <v>6000</v>
      </c>
      <c r="G92" s="23">
        <v>6000</v>
      </c>
      <c r="H92" s="23"/>
      <c r="I92" s="23"/>
      <c r="J92" s="52">
        <f t="shared" si="18"/>
        <v>0</v>
      </c>
    </row>
    <row r="93" spans="1:10" ht="25.5">
      <c r="A93" s="18"/>
      <c r="B93" s="19"/>
      <c r="C93" s="32" t="s">
        <v>75</v>
      </c>
      <c r="D93" s="33">
        <f aca="true" t="shared" si="23" ref="D93:I93">D94</f>
        <v>5000</v>
      </c>
      <c r="E93" s="33">
        <f t="shared" si="23"/>
        <v>0</v>
      </c>
      <c r="F93" s="33">
        <f t="shared" si="23"/>
        <v>5000</v>
      </c>
      <c r="G93" s="33">
        <f t="shared" si="23"/>
        <v>0</v>
      </c>
      <c r="H93" s="33">
        <f t="shared" si="23"/>
        <v>5000</v>
      </c>
      <c r="I93" s="33">
        <f t="shared" si="23"/>
        <v>0</v>
      </c>
      <c r="J93" s="52">
        <f t="shared" si="18"/>
        <v>0</v>
      </c>
    </row>
    <row r="94" spans="1:10" ht="25.5">
      <c r="A94" s="18" t="s">
        <v>56</v>
      </c>
      <c r="B94" s="34">
        <v>1</v>
      </c>
      <c r="C94" s="41" t="s">
        <v>181</v>
      </c>
      <c r="D94" s="36">
        <v>5000</v>
      </c>
      <c r="E94" s="36"/>
      <c r="F94" s="23">
        <f>D94+E94</f>
        <v>5000</v>
      </c>
      <c r="G94" s="36"/>
      <c r="H94" s="36">
        <v>5000</v>
      </c>
      <c r="I94" s="36"/>
      <c r="J94" s="52">
        <f t="shared" si="18"/>
        <v>0</v>
      </c>
    </row>
    <row r="95" spans="1:10" ht="38.25">
      <c r="A95" s="18"/>
      <c r="B95" s="18"/>
      <c r="C95" s="32" t="s">
        <v>77</v>
      </c>
      <c r="D95" s="33">
        <f aca="true" t="shared" si="24" ref="D95:I95">D96</f>
        <v>3500</v>
      </c>
      <c r="E95" s="33">
        <f t="shared" si="24"/>
        <v>0</v>
      </c>
      <c r="F95" s="33">
        <f t="shared" si="24"/>
        <v>3500</v>
      </c>
      <c r="G95" s="33">
        <f t="shared" si="24"/>
        <v>0</v>
      </c>
      <c r="H95" s="33">
        <f t="shared" si="24"/>
        <v>3500</v>
      </c>
      <c r="I95" s="33">
        <f t="shared" si="24"/>
        <v>0</v>
      </c>
      <c r="J95" s="52">
        <f t="shared" si="18"/>
        <v>0</v>
      </c>
    </row>
    <row r="96" spans="1:10" ht="12.75">
      <c r="A96" s="18" t="s">
        <v>56</v>
      </c>
      <c r="B96" s="18">
        <v>1</v>
      </c>
      <c r="C96" s="42" t="s">
        <v>182</v>
      </c>
      <c r="D96" s="23">
        <v>3500</v>
      </c>
      <c r="E96" s="23"/>
      <c r="F96" s="23">
        <f>D96+E96</f>
        <v>3500</v>
      </c>
      <c r="G96" s="23"/>
      <c r="H96" s="23">
        <v>3500</v>
      </c>
      <c r="I96" s="23"/>
      <c r="J96" s="52">
        <f t="shared" si="18"/>
        <v>0</v>
      </c>
    </row>
    <row r="97" spans="1:10" ht="12.75">
      <c r="A97" s="18"/>
      <c r="B97" s="18"/>
      <c r="C97" s="32" t="s">
        <v>79</v>
      </c>
      <c r="D97" s="33">
        <f aca="true" t="shared" si="25" ref="D97:I97">SUM(D98:D100)</f>
        <v>65000</v>
      </c>
      <c r="E97" s="33">
        <f t="shared" si="25"/>
        <v>0</v>
      </c>
      <c r="F97" s="33">
        <f t="shared" si="25"/>
        <v>65000</v>
      </c>
      <c r="G97" s="33">
        <f t="shared" si="25"/>
        <v>45000</v>
      </c>
      <c r="H97" s="33">
        <f t="shared" si="25"/>
        <v>20000</v>
      </c>
      <c r="I97" s="33">
        <f t="shared" si="25"/>
        <v>0</v>
      </c>
      <c r="J97" s="52">
        <f t="shared" si="18"/>
        <v>0</v>
      </c>
    </row>
    <row r="98" spans="1:10" ht="12.75">
      <c r="A98" s="18" t="s">
        <v>56</v>
      </c>
      <c r="B98" s="18">
        <v>1</v>
      </c>
      <c r="C98" s="42" t="s">
        <v>80</v>
      </c>
      <c r="D98" s="23">
        <v>35000</v>
      </c>
      <c r="E98" s="23"/>
      <c r="F98" s="23">
        <f>D98+E98</f>
        <v>35000</v>
      </c>
      <c r="G98" s="23">
        <v>35000</v>
      </c>
      <c r="H98" s="23"/>
      <c r="I98" s="23"/>
      <c r="J98" s="52">
        <f t="shared" si="18"/>
        <v>0</v>
      </c>
    </row>
    <row r="99" spans="1:10" ht="25.5">
      <c r="A99" s="18" t="s">
        <v>56</v>
      </c>
      <c r="B99" s="18">
        <v>2</v>
      </c>
      <c r="C99" s="22" t="s">
        <v>81</v>
      </c>
      <c r="D99" s="23">
        <v>25000</v>
      </c>
      <c r="E99" s="23"/>
      <c r="F99" s="23">
        <f>D99+E99</f>
        <v>25000</v>
      </c>
      <c r="G99" s="23">
        <v>5000</v>
      </c>
      <c r="H99" s="23">
        <v>20000</v>
      </c>
      <c r="I99" s="23"/>
      <c r="J99" s="52">
        <f t="shared" si="18"/>
        <v>0</v>
      </c>
    </row>
    <row r="100" spans="1:10" ht="12.75">
      <c r="A100" s="18" t="s">
        <v>56</v>
      </c>
      <c r="B100" s="18">
        <v>3</v>
      </c>
      <c r="C100" s="42" t="s">
        <v>82</v>
      </c>
      <c r="D100" s="23">
        <v>5000</v>
      </c>
      <c r="E100" s="23"/>
      <c r="F100" s="23">
        <f>D100+E100</f>
        <v>5000</v>
      </c>
      <c r="G100" s="23">
        <v>5000</v>
      </c>
      <c r="H100" s="23"/>
      <c r="I100" s="23"/>
      <c r="J100" s="52">
        <f t="shared" si="18"/>
        <v>0</v>
      </c>
    </row>
    <row r="101" spans="1:10" ht="38.25">
      <c r="A101" s="13"/>
      <c r="B101" s="13"/>
      <c r="C101" s="1" t="s">
        <v>83</v>
      </c>
      <c r="D101" s="37">
        <f aca="true" t="shared" si="26" ref="D101:I101">SUM(D102:D104)</f>
        <v>57500</v>
      </c>
      <c r="E101" s="37">
        <f t="shared" si="26"/>
        <v>0</v>
      </c>
      <c r="F101" s="37">
        <f t="shared" si="26"/>
        <v>57500</v>
      </c>
      <c r="G101" s="37">
        <f t="shared" si="26"/>
        <v>0</v>
      </c>
      <c r="H101" s="37">
        <f t="shared" si="26"/>
        <v>57500</v>
      </c>
      <c r="I101" s="37">
        <f t="shared" si="26"/>
        <v>0</v>
      </c>
      <c r="J101" s="52">
        <f t="shared" si="18"/>
        <v>0</v>
      </c>
    </row>
    <row r="102" spans="1:10" ht="12.75">
      <c r="A102" s="18" t="s">
        <v>84</v>
      </c>
      <c r="B102" s="18">
        <v>1</v>
      </c>
      <c r="C102" s="22" t="s">
        <v>85</v>
      </c>
      <c r="D102" s="23">
        <v>7500</v>
      </c>
      <c r="E102" s="23"/>
      <c r="F102" s="23">
        <f>D102+E102</f>
        <v>7500</v>
      </c>
      <c r="G102" s="23"/>
      <c r="H102" s="23">
        <v>7500</v>
      </c>
      <c r="I102" s="23"/>
      <c r="J102" s="52">
        <f t="shared" si="18"/>
        <v>0</v>
      </c>
    </row>
    <row r="103" spans="1:10" ht="38.25">
      <c r="A103" s="18" t="s">
        <v>84</v>
      </c>
      <c r="B103" s="18">
        <v>2</v>
      </c>
      <c r="C103" s="22" t="s">
        <v>86</v>
      </c>
      <c r="D103" s="23">
        <v>30000</v>
      </c>
      <c r="E103" s="23"/>
      <c r="F103" s="23">
        <f>D103+E103</f>
        <v>30000</v>
      </c>
      <c r="G103" s="23"/>
      <c r="H103" s="23">
        <v>30000</v>
      </c>
      <c r="I103" s="23"/>
      <c r="J103" s="52">
        <f t="shared" si="18"/>
        <v>0</v>
      </c>
    </row>
    <row r="104" spans="1:10" ht="12.75">
      <c r="A104" s="18" t="s">
        <v>84</v>
      </c>
      <c r="B104" s="18">
        <v>3</v>
      </c>
      <c r="C104" s="22" t="s">
        <v>204</v>
      </c>
      <c r="D104" s="23">
        <v>20000</v>
      </c>
      <c r="E104" s="23"/>
      <c r="F104" s="23">
        <f>D104+E104</f>
        <v>20000</v>
      </c>
      <c r="G104" s="23"/>
      <c r="H104" s="23">
        <v>20000</v>
      </c>
      <c r="I104" s="23"/>
      <c r="J104" s="52">
        <f t="shared" si="18"/>
        <v>0</v>
      </c>
    </row>
    <row r="105" spans="1:10" ht="38.25">
      <c r="A105" s="13"/>
      <c r="B105" s="13"/>
      <c r="C105" s="1" t="s">
        <v>87</v>
      </c>
      <c r="D105" s="37">
        <f aca="true" t="shared" si="27" ref="D105:I105">SUM(D106:D107)</f>
        <v>14000</v>
      </c>
      <c r="E105" s="37">
        <f t="shared" si="27"/>
        <v>0</v>
      </c>
      <c r="F105" s="37">
        <f t="shared" si="27"/>
        <v>14000</v>
      </c>
      <c r="G105" s="37">
        <f t="shared" si="27"/>
        <v>0</v>
      </c>
      <c r="H105" s="37">
        <f t="shared" si="27"/>
        <v>14000</v>
      </c>
      <c r="I105" s="37">
        <f t="shared" si="27"/>
        <v>0</v>
      </c>
      <c r="J105" s="52">
        <f t="shared" si="18"/>
        <v>0</v>
      </c>
    </row>
    <row r="106" spans="1:10" ht="12.75">
      <c r="A106" s="18" t="s">
        <v>84</v>
      </c>
      <c r="B106" s="18">
        <v>1</v>
      </c>
      <c r="C106" s="22" t="s">
        <v>183</v>
      </c>
      <c r="D106" s="23">
        <v>8001</v>
      </c>
      <c r="E106" s="23"/>
      <c r="F106" s="23">
        <f>D106+E106</f>
        <v>8001</v>
      </c>
      <c r="G106" s="23"/>
      <c r="H106" s="23">
        <f>6000-999+3000</f>
        <v>8001</v>
      </c>
      <c r="I106" s="23"/>
      <c r="J106" s="52">
        <f t="shared" si="18"/>
        <v>0</v>
      </c>
    </row>
    <row r="107" spans="1:10" ht="12.75">
      <c r="A107" s="18" t="s">
        <v>84</v>
      </c>
      <c r="B107" s="18">
        <v>2</v>
      </c>
      <c r="C107" s="22" t="s">
        <v>89</v>
      </c>
      <c r="D107" s="23">
        <v>5999</v>
      </c>
      <c r="E107" s="23"/>
      <c r="F107" s="23">
        <f>D107+E107</f>
        <v>5999</v>
      </c>
      <c r="G107" s="23"/>
      <c r="H107" s="23">
        <f>5000+999</f>
        <v>5999</v>
      </c>
      <c r="I107" s="23"/>
      <c r="J107" s="52">
        <f t="shared" si="18"/>
        <v>0</v>
      </c>
    </row>
    <row r="108" spans="1:10" ht="25.5">
      <c r="A108" s="13"/>
      <c r="B108" s="13"/>
      <c r="C108" s="1" t="s">
        <v>174</v>
      </c>
      <c r="D108" s="37">
        <f aca="true" t="shared" si="28" ref="D108:I108">D109+D110</f>
        <v>10000</v>
      </c>
      <c r="E108" s="37">
        <f t="shared" si="28"/>
        <v>0</v>
      </c>
      <c r="F108" s="37">
        <f t="shared" si="28"/>
        <v>10000</v>
      </c>
      <c r="G108" s="37">
        <f t="shared" si="28"/>
        <v>0</v>
      </c>
      <c r="H108" s="37">
        <f t="shared" si="28"/>
        <v>10000</v>
      </c>
      <c r="I108" s="37">
        <f t="shared" si="28"/>
        <v>0</v>
      </c>
      <c r="J108" s="52">
        <f t="shared" si="18"/>
        <v>0</v>
      </c>
    </row>
    <row r="109" spans="1:10" ht="12.75">
      <c r="A109" s="18" t="s">
        <v>84</v>
      </c>
      <c r="B109" s="18">
        <v>1</v>
      </c>
      <c r="C109" s="22" t="s">
        <v>155</v>
      </c>
      <c r="D109" s="23">
        <v>5000</v>
      </c>
      <c r="E109" s="23"/>
      <c r="F109" s="23">
        <f>D109+E109</f>
        <v>5000</v>
      </c>
      <c r="G109" s="23"/>
      <c r="H109" s="23">
        <v>5000</v>
      </c>
      <c r="I109" s="23"/>
      <c r="J109" s="52">
        <f t="shared" si="18"/>
        <v>0</v>
      </c>
    </row>
    <row r="110" spans="1:10" ht="12.75">
      <c r="A110" s="18" t="s">
        <v>91</v>
      </c>
      <c r="B110" s="18">
        <v>2</v>
      </c>
      <c r="C110" s="22" t="s">
        <v>92</v>
      </c>
      <c r="D110" s="23">
        <v>5000</v>
      </c>
      <c r="E110" s="23"/>
      <c r="F110" s="23">
        <f>D110+E110</f>
        <v>5000</v>
      </c>
      <c r="G110" s="23"/>
      <c r="H110" s="23">
        <v>5000</v>
      </c>
      <c r="I110" s="23"/>
      <c r="J110" s="52">
        <f t="shared" si="18"/>
        <v>0</v>
      </c>
    </row>
    <row r="111" spans="1:10" ht="38.25">
      <c r="A111" s="13"/>
      <c r="B111" s="13"/>
      <c r="C111" s="1" t="s">
        <v>93</v>
      </c>
      <c r="D111" s="37">
        <f aca="true" t="shared" si="29" ref="D111:I111">SUM(D112:D130)</f>
        <v>1631300</v>
      </c>
      <c r="E111" s="37">
        <f t="shared" si="29"/>
        <v>0</v>
      </c>
      <c r="F111" s="37">
        <f t="shared" si="29"/>
        <v>1631300</v>
      </c>
      <c r="G111" s="37">
        <f t="shared" si="29"/>
        <v>0</v>
      </c>
      <c r="H111" s="37">
        <f t="shared" si="29"/>
        <v>1631300</v>
      </c>
      <c r="I111" s="37">
        <f t="shared" si="29"/>
        <v>0</v>
      </c>
      <c r="J111" s="52">
        <f t="shared" si="18"/>
        <v>0</v>
      </c>
    </row>
    <row r="112" spans="1:10" ht="38.25">
      <c r="A112" s="18" t="s">
        <v>94</v>
      </c>
      <c r="B112" s="18">
        <v>1</v>
      </c>
      <c r="C112" s="43" t="s">
        <v>95</v>
      </c>
      <c r="D112" s="23">
        <v>119400</v>
      </c>
      <c r="E112" s="23"/>
      <c r="F112" s="23">
        <f aca="true" t="shared" si="30" ref="F112:F130">D112+E112</f>
        <v>119400</v>
      </c>
      <c r="G112" s="23"/>
      <c r="H112" s="23">
        <v>119400</v>
      </c>
      <c r="I112" s="23"/>
      <c r="J112" s="52">
        <f t="shared" si="18"/>
        <v>0</v>
      </c>
    </row>
    <row r="113" spans="1:10" ht="51">
      <c r="A113" s="18" t="s">
        <v>94</v>
      </c>
      <c r="B113" s="34">
        <v>2</v>
      </c>
      <c r="C113" s="43" t="s">
        <v>96</v>
      </c>
      <c r="D113" s="23">
        <v>122400</v>
      </c>
      <c r="E113" s="23"/>
      <c r="F113" s="23">
        <f t="shared" si="30"/>
        <v>122400</v>
      </c>
      <c r="G113" s="23"/>
      <c r="H113" s="23">
        <v>122400</v>
      </c>
      <c r="I113" s="23"/>
      <c r="J113" s="52">
        <f t="shared" si="18"/>
        <v>0</v>
      </c>
    </row>
    <row r="114" spans="1:10" ht="38.25">
      <c r="A114" s="18" t="s">
        <v>94</v>
      </c>
      <c r="B114" s="18">
        <v>3</v>
      </c>
      <c r="C114" s="43" t="s">
        <v>97</v>
      </c>
      <c r="D114" s="23">
        <v>120000</v>
      </c>
      <c r="E114" s="23"/>
      <c r="F114" s="23">
        <f t="shared" si="30"/>
        <v>120000</v>
      </c>
      <c r="G114" s="23"/>
      <c r="H114" s="23">
        <v>120000</v>
      </c>
      <c r="I114" s="23"/>
      <c r="J114" s="52">
        <f t="shared" si="18"/>
        <v>0</v>
      </c>
    </row>
    <row r="115" spans="1:10" ht="76.5">
      <c r="A115" s="18" t="s">
        <v>94</v>
      </c>
      <c r="B115" s="34">
        <v>4</v>
      </c>
      <c r="C115" s="43" t="s">
        <v>98</v>
      </c>
      <c r="D115" s="23">
        <v>116700</v>
      </c>
      <c r="E115" s="23"/>
      <c r="F115" s="23">
        <f t="shared" si="30"/>
        <v>116700</v>
      </c>
      <c r="G115" s="23"/>
      <c r="H115" s="23">
        <v>116700</v>
      </c>
      <c r="I115" s="23"/>
      <c r="J115" s="52">
        <f t="shared" si="18"/>
        <v>0</v>
      </c>
    </row>
    <row r="116" spans="1:10" ht="51">
      <c r="A116" s="18" t="s">
        <v>94</v>
      </c>
      <c r="B116" s="18">
        <v>5</v>
      </c>
      <c r="C116" s="43" t="s">
        <v>99</v>
      </c>
      <c r="D116" s="23">
        <v>232000</v>
      </c>
      <c r="E116" s="23"/>
      <c r="F116" s="23">
        <f t="shared" si="30"/>
        <v>232000</v>
      </c>
      <c r="G116" s="23"/>
      <c r="H116" s="23">
        <v>232000</v>
      </c>
      <c r="I116" s="23"/>
      <c r="J116" s="52">
        <f t="shared" si="18"/>
        <v>0</v>
      </c>
    </row>
    <row r="117" spans="1:10" ht="12.75">
      <c r="A117" s="18" t="s">
        <v>102</v>
      </c>
      <c r="B117" s="34">
        <v>6</v>
      </c>
      <c r="C117" s="43" t="s">
        <v>103</v>
      </c>
      <c r="D117" s="23">
        <v>90000</v>
      </c>
      <c r="E117" s="23"/>
      <c r="F117" s="23">
        <f t="shared" si="30"/>
        <v>90000</v>
      </c>
      <c r="G117" s="23"/>
      <c r="H117" s="23">
        <v>90000</v>
      </c>
      <c r="I117" s="23"/>
      <c r="J117" s="52">
        <f t="shared" si="18"/>
        <v>0</v>
      </c>
    </row>
    <row r="118" spans="1:10" ht="25.5">
      <c r="A118" s="18" t="s">
        <v>102</v>
      </c>
      <c r="B118" s="18">
        <v>7</v>
      </c>
      <c r="C118" s="43" t="s">
        <v>104</v>
      </c>
      <c r="D118" s="23">
        <v>30000</v>
      </c>
      <c r="E118" s="23"/>
      <c r="F118" s="23">
        <f t="shared" si="30"/>
        <v>30000</v>
      </c>
      <c r="G118" s="23"/>
      <c r="H118" s="23">
        <v>30000</v>
      </c>
      <c r="I118" s="23"/>
      <c r="J118" s="52">
        <f t="shared" si="18"/>
        <v>0</v>
      </c>
    </row>
    <row r="119" spans="1:10" ht="25.5">
      <c r="A119" s="18" t="s">
        <v>102</v>
      </c>
      <c r="B119" s="34">
        <v>8</v>
      </c>
      <c r="C119" s="43" t="s">
        <v>105</v>
      </c>
      <c r="D119" s="23">
        <v>97000</v>
      </c>
      <c r="E119" s="23"/>
      <c r="F119" s="23">
        <f t="shared" si="30"/>
        <v>97000</v>
      </c>
      <c r="G119" s="23"/>
      <c r="H119" s="23">
        <v>97000</v>
      </c>
      <c r="I119" s="23"/>
      <c r="J119" s="52">
        <f t="shared" si="18"/>
        <v>0</v>
      </c>
    </row>
    <row r="120" spans="1:10" ht="25.5">
      <c r="A120" s="18" t="s">
        <v>102</v>
      </c>
      <c r="B120" s="18">
        <v>9</v>
      </c>
      <c r="C120" s="43" t="s">
        <v>106</v>
      </c>
      <c r="D120" s="23">
        <v>20000</v>
      </c>
      <c r="E120" s="23"/>
      <c r="F120" s="23">
        <f t="shared" si="30"/>
        <v>20000</v>
      </c>
      <c r="G120" s="23"/>
      <c r="H120" s="23">
        <v>20000</v>
      </c>
      <c r="I120" s="23"/>
      <c r="J120" s="52">
        <f t="shared" si="18"/>
        <v>0</v>
      </c>
    </row>
    <row r="121" spans="1:10" ht="12.75">
      <c r="A121" s="18" t="s">
        <v>100</v>
      </c>
      <c r="B121" s="34">
        <v>10</v>
      </c>
      <c r="C121" s="43" t="s">
        <v>107</v>
      </c>
      <c r="D121" s="23">
        <v>33000</v>
      </c>
      <c r="E121" s="23"/>
      <c r="F121" s="23">
        <f t="shared" si="30"/>
        <v>33000</v>
      </c>
      <c r="G121" s="23"/>
      <c r="H121" s="23">
        <v>33000</v>
      </c>
      <c r="I121" s="23"/>
      <c r="J121" s="52">
        <f t="shared" si="18"/>
        <v>0</v>
      </c>
    </row>
    <row r="122" spans="1:10" ht="25.5">
      <c r="A122" s="18" t="s">
        <v>100</v>
      </c>
      <c r="B122" s="18">
        <v>11</v>
      </c>
      <c r="C122" s="43" t="s">
        <v>108</v>
      </c>
      <c r="D122" s="23">
        <v>20000</v>
      </c>
      <c r="E122" s="23"/>
      <c r="F122" s="23">
        <f t="shared" si="30"/>
        <v>20000</v>
      </c>
      <c r="G122" s="23"/>
      <c r="H122" s="23">
        <v>20000</v>
      </c>
      <c r="I122" s="23"/>
      <c r="J122" s="52">
        <f t="shared" si="18"/>
        <v>0</v>
      </c>
    </row>
    <row r="123" spans="1:10" ht="12.75">
      <c r="A123" s="18" t="s">
        <v>100</v>
      </c>
      <c r="B123" s="34">
        <v>12</v>
      </c>
      <c r="C123" s="43" t="s">
        <v>109</v>
      </c>
      <c r="D123" s="23">
        <v>36000</v>
      </c>
      <c r="E123" s="23"/>
      <c r="F123" s="23">
        <f t="shared" si="30"/>
        <v>36000</v>
      </c>
      <c r="G123" s="23"/>
      <c r="H123" s="23">
        <v>36000</v>
      </c>
      <c r="I123" s="23"/>
      <c r="J123" s="52">
        <f t="shared" si="18"/>
        <v>0</v>
      </c>
    </row>
    <row r="124" spans="1:10" ht="25.5">
      <c r="A124" s="18" t="s">
        <v>100</v>
      </c>
      <c r="B124" s="18">
        <v>13</v>
      </c>
      <c r="C124" s="43" t="s">
        <v>110</v>
      </c>
      <c r="D124" s="23">
        <v>12000</v>
      </c>
      <c r="E124" s="23"/>
      <c r="F124" s="23">
        <f t="shared" si="30"/>
        <v>12000</v>
      </c>
      <c r="G124" s="23"/>
      <c r="H124" s="23">
        <v>12000</v>
      </c>
      <c r="I124" s="23"/>
      <c r="J124" s="52">
        <f t="shared" si="18"/>
        <v>0</v>
      </c>
    </row>
    <row r="125" spans="1:10" ht="12.75">
      <c r="A125" s="18" t="s">
        <v>100</v>
      </c>
      <c r="B125" s="34">
        <v>14</v>
      </c>
      <c r="C125" s="43" t="s">
        <v>111</v>
      </c>
      <c r="D125" s="23">
        <v>6000</v>
      </c>
      <c r="E125" s="23"/>
      <c r="F125" s="23">
        <f t="shared" si="30"/>
        <v>6000</v>
      </c>
      <c r="G125" s="23"/>
      <c r="H125" s="23">
        <v>6000</v>
      </c>
      <c r="I125" s="23"/>
      <c r="J125" s="52">
        <f t="shared" si="18"/>
        <v>0</v>
      </c>
    </row>
    <row r="126" spans="1:10" ht="25.5">
      <c r="A126" s="18" t="s">
        <v>102</v>
      </c>
      <c r="B126" s="18">
        <v>15</v>
      </c>
      <c r="C126" s="43" t="s">
        <v>112</v>
      </c>
      <c r="D126" s="23">
        <v>33800</v>
      </c>
      <c r="E126" s="23"/>
      <c r="F126" s="23">
        <f t="shared" si="30"/>
        <v>33800</v>
      </c>
      <c r="G126" s="23"/>
      <c r="H126" s="23">
        <v>33800</v>
      </c>
      <c r="I126" s="23"/>
      <c r="J126" s="52">
        <f t="shared" si="18"/>
        <v>0</v>
      </c>
    </row>
    <row r="127" spans="1:10" ht="12.75">
      <c r="A127" s="18" t="s">
        <v>100</v>
      </c>
      <c r="B127" s="34">
        <v>16</v>
      </c>
      <c r="C127" s="43" t="s">
        <v>113</v>
      </c>
      <c r="D127" s="23">
        <v>30000</v>
      </c>
      <c r="E127" s="23"/>
      <c r="F127" s="23">
        <f t="shared" si="30"/>
        <v>30000</v>
      </c>
      <c r="G127" s="23"/>
      <c r="H127" s="23">
        <v>30000</v>
      </c>
      <c r="I127" s="23"/>
      <c r="J127" s="52">
        <f t="shared" si="18"/>
        <v>0</v>
      </c>
    </row>
    <row r="128" spans="1:10" ht="12.75">
      <c r="A128" s="18" t="s">
        <v>100</v>
      </c>
      <c r="B128" s="18">
        <v>17</v>
      </c>
      <c r="C128" s="43" t="s">
        <v>114</v>
      </c>
      <c r="D128" s="23">
        <v>500000</v>
      </c>
      <c r="E128" s="23"/>
      <c r="F128" s="23">
        <f t="shared" si="30"/>
        <v>500000</v>
      </c>
      <c r="G128" s="23"/>
      <c r="H128" s="23">
        <v>500000</v>
      </c>
      <c r="I128" s="23"/>
      <c r="J128" s="52">
        <f t="shared" si="18"/>
        <v>0</v>
      </c>
    </row>
    <row r="129" spans="1:10" ht="25.5">
      <c r="A129" s="18" t="s">
        <v>102</v>
      </c>
      <c r="B129" s="18">
        <v>18</v>
      </c>
      <c r="C129" s="43" t="s">
        <v>209</v>
      </c>
      <c r="D129" s="23">
        <v>10000</v>
      </c>
      <c r="E129" s="23"/>
      <c r="F129" s="23">
        <f t="shared" si="30"/>
        <v>10000</v>
      </c>
      <c r="G129" s="23"/>
      <c r="H129" s="23">
        <v>10000</v>
      </c>
      <c r="I129" s="23"/>
      <c r="J129" s="52">
        <f t="shared" si="18"/>
        <v>0</v>
      </c>
    </row>
    <row r="130" spans="1:10" ht="12.75">
      <c r="A130" s="18" t="s">
        <v>100</v>
      </c>
      <c r="B130" s="18">
        <v>19</v>
      </c>
      <c r="C130" s="43" t="s">
        <v>208</v>
      </c>
      <c r="D130" s="23">
        <v>3000</v>
      </c>
      <c r="E130" s="23"/>
      <c r="F130" s="23">
        <f t="shared" si="30"/>
        <v>3000</v>
      </c>
      <c r="G130" s="23"/>
      <c r="H130" s="23">
        <v>3000</v>
      </c>
      <c r="I130" s="23"/>
      <c r="J130" s="52">
        <f t="shared" si="18"/>
        <v>0</v>
      </c>
    </row>
    <row r="131" spans="1:10" ht="25.5">
      <c r="A131" s="13"/>
      <c r="B131" s="13"/>
      <c r="C131" s="1" t="s">
        <v>115</v>
      </c>
      <c r="D131" s="37">
        <f aca="true" t="shared" si="31" ref="D131:I131">SUM(D132:D135)</f>
        <v>519600</v>
      </c>
      <c r="E131" s="37">
        <f t="shared" si="31"/>
        <v>0</v>
      </c>
      <c r="F131" s="37">
        <f t="shared" si="31"/>
        <v>519600</v>
      </c>
      <c r="G131" s="37">
        <f t="shared" si="31"/>
        <v>0</v>
      </c>
      <c r="H131" s="37">
        <f t="shared" si="31"/>
        <v>519600</v>
      </c>
      <c r="I131" s="37">
        <f t="shared" si="31"/>
        <v>0</v>
      </c>
      <c r="J131" s="52">
        <f t="shared" si="18"/>
        <v>0</v>
      </c>
    </row>
    <row r="132" spans="1:10" ht="25.5">
      <c r="A132" s="18" t="s">
        <v>29</v>
      </c>
      <c r="B132" s="18">
        <v>1</v>
      </c>
      <c r="C132" s="22" t="s">
        <v>116</v>
      </c>
      <c r="D132" s="23">
        <v>410100</v>
      </c>
      <c r="E132" s="23">
        <v>-10000</v>
      </c>
      <c r="F132" s="23">
        <f>D132+E132</f>
        <v>400100</v>
      </c>
      <c r="G132" s="23"/>
      <c r="H132" s="23">
        <v>400100</v>
      </c>
      <c r="I132" s="23"/>
      <c r="J132" s="52">
        <f t="shared" si="18"/>
        <v>0</v>
      </c>
    </row>
    <row r="133" spans="1:10" ht="25.5">
      <c r="A133" s="18" t="s">
        <v>31</v>
      </c>
      <c r="B133" s="18">
        <v>2</v>
      </c>
      <c r="C133" s="22" t="s">
        <v>117</v>
      </c>
      <c r="D133" s="23">
        <v>69500</v>
      </c>
      <c r="E133" s="23"/>
      <c r="F133" s="23">
        <f>D133+E133</f>
        <v>69500</v>
      </c>
      <c r="G133" s="23"/>
      <c r="H133" s="23">
        <v>69500</v>
      </c>
      <c r="I133" s="23"/>
      <c r="J133" s="52">
        <f aca="true" t="shared" si="32" ref="J133:J150">I133+H133+G133-F133</f>
        <v>0</v>
      </c>
    </row>
    <row r="134" spans="1:10" ht="12.75">
      <c r="A134" s="18" t="s">
        <v>118</v>
      </c>
      <c r="B134" s="18">
        <v>3</v>
      </c>
      <c r="C134" s="22" t="s">
        <v>191</v>
      </c>
      <c r="D134" s="23">
        <v>40000</v>
      </c>
      <c r="E134" s="23"/>
      <c r="F134" s="23">
        <f>D134+E134</f>
        <v>40000</v>
      </c>
      <c r="G134" s="23"/>
      <c r="H134" s="23">
        <v>40000</v>
      </c>
      <c r="I134" s="23"/>
      <c r="J134" s="52">
        <f t="shared" si="32"/>
        <v>0</v>
      </c>
    </row>
    <row r="135" spans="1:10" ht="12.75">
      <c r="A135" s="18"/>
      <c r="B135" s="18">
        <v>4</v>
      </c>
      <c r="C135" s="22" t="s">
        <v>214</v>
      </c>
      <c r="D135" s="23"/>
      <c r="E135" s="23">
        <v>10000</v>
      </c>
      <c r="F135" s="23">
        <f>D135+E135</f>
        <v>10000</v>
      </c>
      <c r="G135" s="23"/>
      <c r="H135" s="23">
        <v>10000</v>
      </c>
      <c r="I135" s="23"/>
      <c r="J135" s="52">
        <f t="shared" si="32"/>
        <v>0</v>
      </c>
    </row>
    <row r="136" spans="1:10" ht="25.5">
      <c r="A136" s="13"/>
      <c r="B136" s="13"/>
      <c r="C136" s="1" t="s">
        <v>120</v>
      </c>
      <c r="D136" s="37">
        <f aca="true" t="shared" si="33" ref="D136:I136">SUM(D137:D138)+SUM(D140:D146)</f>
        <v>1060600</v>
      </c>
      <c r="E136" s="37">
        <f t="shared" si="33"/>
        <v>0</v>
      </c>
      <c r="F136" s="37">
        <f t="shared" si="33"/>
        <v>1060600</v>
      </c>
      <c r="G136" s="37">
        <f t="shared" si="33"/>
        <v>0</v>
      </c>
      <c r="H136" s="37">
        <f t="shared" si="33"/>
        <v>1060600</v>
      </c>
      <c r="I136" s="37">
        <f t="shared" si="33"/>
        <v>0</v>
      </c>
      <c r="J136" s="52">
        <f t="shared" si="32"/>
        <v>0</v>
      </c>
    </row>
    <row r="137" spans="1:10" ht="38.25">
      <c r="A137" s="18" t="s">
        <v>37</v>
      </c>
      <c r="B137" s="18">
        <v>1</v>
      </c>
      <c r="C137" s="22" t="s">
        <v>121</v>
      </c>
      <c r="D137" s="23">
        <v>200000</v>
      </c>
      <c r="E137" s="23"/>
      <c r="F137" s="23">
        <f>D137+E137</f>
        <v>200000</v>
      </c>
      <c r="G137" s="23"/>
      <c r="H137" s="23">
        <v>200000</v>
      </c>
      <c r="I137" s="23"/>
      <c r="J137" s="52">
        <f t="shared" si="32"/>
        <v>0</v>
      </c>
    </row>
    <row r="138" spans="1:10" ht="12.75">
      <c r="A138" s="18" t="s">
        <v>40</v>
      </c>
      <c r="B138" s="18">
        <v>2</v>
      </c>
      <c r="C138" s="42" t="s">
        <v>122</v>
      </c>
      <c r="D138" s="23">
        <v>100000</v>
      </c>
      <c r="E138" s="23"/>
      <c r="F138" s="23">
        <f>D138+E138</f>
        <v>100000</v>
      </c>
      <c r="G138" s="23"/>
      <c r="H138" s="23">
        <v>100000</v>
      </c>
      <c r="I138" s="23"/>
      <c r="J138" s="52">
        <f t="shared" si="32"/>
        <v>0</v>
      </c>
    </row>
    <row r="139" spans="1:10" ht="12.75">
      <c r="A139" s="18"/>
      <c r="B139" s="18">
        <v>3</v>
      </c>
      <c r="C139" s="20" t="s">
        <v>62</v>
      </c>
      <c r="D139" s="27">
        <f>SUM(D140:D146)</f>
        <v>760600</v>
      </c>
      <c r="E139" s="27">
        <f>SUM(E140:E146)</f>
        <v>0</v>
      </c>
      <c r="F139" s="27">
        <f>SUM(F140:F146)</f>
        <v>760600</v>
      </c>
      <c r="G139" s="27">
        <f>SUM(G140:G146)</f>
        <v>0</v>
      </c>
      <c r="H139" s="27">
        <f>SUM(H140:H146)</f>
        <v>760600</v>
      </c>
      <c r="I139" s="27"/>
      <c r="J139" s="52">
        <f t="shared" si="32"/>
        <v>0</v>
      </c>
    </row>
    <row r="140" spans="1:10" ht="12.75">
      <c r="A140" s="18" t="s">
        <v>37</v>
      </c>
      <c r="B140" s="18" t="s">
        <v>163</v>
      </c>
      <c r="C140" s="22" t="s">
        <v>126</v>
      </c>
      <c r="D140" s="23">
        <v>30000</v>
      </c>
      <c r="E140" s="23"/>
      <c r="F140" s="23">
        <f aca="true" t="shared" si="34" ref="F140:F146">D140+E140</f>
        <v>30000</v>
      </c>
      <c r="G140" s="23"/>
      <c r="H140" s="23">
        <v>30000</v>
      </c>
      <c r="I140" s="23"/>
      <c r="J140" s="52">
        <f t="shared" si="32"/>
        <v>0</v>
      </c>
    </row>
    <row r="141" spans="1:10" ht="12.75">
      <c r="A141" s="18" t="s">
        <v>37</v>
      </c>
      <c r="B141" s="18" t="s">
        <v>164</v>
      </c>
      <c r="C141" s="22" t="s">
        <v>129</v>
      </c>
      <c r="D141" s="23">
        <v>35000</v>
      </c>
      <c r="E141" s="23"/>
      <c r="F141" s="23">
        <f t="shared" si="34"/>
        <v>35000</v>
      </c>
      <c r="G141" s="23"/>
      <c r="H141" s="23">
        <v>35000</v>
      </c>
      <c r="I141" s="23"/>
      <c r="J141" s="52">
        <f t="shared" si="32"/>
        <v>0</v>
      </c>
    </row>
    <row r="142" spans="1:10" ht="12.75">
      <c r="A142" s="18" t="s">
        <v>37</v>
      </c>
      <c r="B142" s="18" t="s">
        <v>165</v>
      </c>
      <c r="C142" s="42" t="s">
        <v>130</v>
      </c>
      <c r="D142" s="23">
        <v>53000</v>
      </c>
      <c r="E142" s="23"/>
      <c r="F142" s="23">
        <f t="shared" si="34"/>
        <v>53000</v>
      </c>
      <c r="G142" s="23"/>
      <c r="H142" s="23">
        <v>53000</v>
      </c>
      <c r="I142" s="23"/>
      <c r="J142" s="52">
        <f t="shared" si="32"/>
        <v>0</v>
      </c>
    </row>
    <row r="143" spans="1:10" ht="12.75">
      <c r="A143" s="18" t="s">
        <v>37</v>
      </c>
      <c r="B143" s="18" t="s">
        <v>166</v>
      </c>
      <c r="C143" s="42" t="s">
        <v>131</v>
      </c>
      <c r="D143" s="23">
        <v>490000</v>
      </c>
      <c r="E143" s="23"/>
      <c r="F143" s="23">
        <f t="shared" si="34"/>
        <v>490000</v>
      </c>
      <c r="G143" s="23"/>
      <c r="H143" s="23">
        <v>490000</v>
      </c>
      <c r="I143" s="23"/>
      <c r="J143" s="52">
        <f t="shared" si="32"/>
        <v>0</v>
      </c>
    </row>
    <row r="144" spans="1:10" ht="12.75">
      <c r="A144" s="18" t="s">
        <v>37</v>
      </c>
      <c r="B144" s="18" t="s">
        <v>167</v>
      </c>
      <c r="C144" s="42" t="s">
        <v>132</v>
      </c>
      <c r="D144" s="23">
        <v>70000</v>
      </c>
      <c r="E144" s="23"/>
      <c r="F144" s="23">
        <f t="shared" si="34"/>
        <v>70000</v>
      </c>
      <c r="G144" s="23"/>
      <c r="H144" s="23">
        <v>70000</v>
      </c>
      <c r="I144" s="23"/>
      <c r="J144" s="52">
        <f t="shared" si="32"/>
        <v>0</v>
      </c>
    </row>
    <row r="145" spans="1:10" ht="12.75">
      <c r="A145" s="18" t="s">
        <v>37</v>
      </c>
      <c r="B145" s="18" t="s">
        <v>168</v>
      </c>
      <c r="C145" s="42" t="s">
        <v>133</v>
      </c>
      <c r="D145" s="23">
        <v>12600</v>
      </c>
      <c r="E145" s="23"/>
      <c r="F145" s="23">
        <f t="shared" si="34"/>
        <v>12600</v>
      </c>
      <c r="G145" s="23"/>
      <c r="H145" s="23">
        <v>12600</v>
      </c>
      <c r="I145" s="23"/>
      <c r="J145" s="52">
        <f t="shared" si="32"/>
        <v>0</v>
      </c>
    </row>
    <row r="146" spans="1:10" ht="12.75">
      <c r="A146" s="18" t="s">
        <v>37</v>
      </c>
      <c r="B146" s="18" t="s">
        <v>169</v>
      </c>
      <c r="C146" s="42" t="s">
        <v>134</v>
      </c>
      <c r="D146" s="23">
        <v>70000</v>
      </c>
      <c r="E146" s="23"/>
      <c r="F146" s="23">
        <f t="shared" si="34"/>
        <v>70000</v>
      </c>
      <c r="G146" s="23"/>
      <c r="H146" s="23">
        <v>70000</v>
      </c>
      <c r="I146" s="23"/>
      <c r="J146" s="52">
        <f t="shared" si="32"/>
        <v>0</v>
      </c>
    </row>
    <row r="147" spans="1:10" ht="12.75">
      <c r="A147" s="13"/>
      <c r="B147" s="13"/>
      <c r="C147" s="1" t="s">
        <v>135</v>
      </c>
      <c r="D147" s="37">
        <f aca="true" t="shared" si="35" ref="D147:I147">D148</f>
        <v>96500</v>
      </c>
      <c r="E147" s="37">
        <f t="shared" si="35"/>
        <v>0</v>
      </c>
      <c r="F147" s="37">
        <f t="shared" si="35"/>
        <v>96500</v>
      </c>
      <c r="G147" s="37">
        <f t="shared" si="35"/>
        <v>0</v>
      </c>
      <c r="H147" s="37">
        <f t="shared" si="35"/>
        <v>96500</v>
      </c>
      <c r="I147" s="37">
        <f t="shared" si="35"/>
        <v>0</v>
      </c>
      <c r="J147" s="52">
        <f t="shared" si="32"/>
        <v>0</v>
      </c>
    </row>
    <row r="148" spans="1:10" ht="25.5">
      <c r="A148" s="18" t="s">
        <v>136</v>
      </c>
      <c r="B148" s="18">
        <v>1</v>
      </c>
      <c r="C148" s="22" t="s">
        <v>188</v>
      </c>
      <c r="D148" s="23">
        <v>96500</v>
      </c>
      <c r="E148" s="23"/>
      <c r="F148" s="23">
        <f>D148+E148</f>
        <v>96500</v>
      </c>
      <c r="G148" s="23"/>
      <c r="H148" s="23">
        <v>96500</v>
      </c>
      <c r="I148" s="23"/>
      <c r="J148" s="52">
        <f t="shared" si="32"/>
        <v>0</v>
      </c>
    </row>
    <row r="149" spans="1:10" ht="25.5">
      <c r="A149" s="13"/>
      <c r="B149" s="13"/>
      <c r="C149" s="1" t="s">
        <v>138</v>
      </c>
      <c r="D149" s="37">
        <f aca="true" t="shared" si="36" ref="D149:I149">D150+D152+D153+D154+D155</f>
        <v>50000</v>
      </c>
      <c r="E149" s="37">
        <f t="shared" si="36"/>
        <v>0</v>
      </c>
      <c r="F149" s="37">
        <f t="shared" si="36"/>
        <v>50000</v>
      </c>
      <c r="G149" s="37">
        <f t="shared" si="36"/>
        <v>0</v>
      </c>
      <c r="H149" s="37">
        <f t="shared" si="36"/>
        <v>50000</v>
      </c>
      <c r="I149" s="37">
        <f t="shared" si="36"/>
        <v>0</v>
      </c>
      <c r="J149" s="52">
        <f t="shared" si="32"/>
        <v>0</v>
      </c>
    </row>
    <row r="150" spans="1:10" ht="25.5">
      <c r="A150" s="18" t="s">
        <v>136</v>
      </c>
      <c r="B150" s="18">
        <v>1</v>
      </c>
      <c r="C150" s="22" t="s">
        <v>176</v>
      </c>
      <c r="D150" s="23">
        <v>50000</v>
      </c>
      <c r="E150" s="23"/>
      <c r="F150" s="23">
        <f>D150+E150</f>
        <v>50000</v>
      </c>
      <c r="G150" s="23"/>
      <c r="H150" s="23">
        <v>50000</v>
      </c>
      <c r="I150" s="23"/>
      <c r="J150" s="52">
        <f t="shared" si="32"/>
        <v>0</v>
      </c>
    </row>
    <row r="151" spans="1:9" ht="12.75">
      <c r="A151" s="44"/>
      <c r="B151" s="44"/>
      <c r="C151" s="45"/>
      <c r="D151" s="46"/>
      <c r="E151" s="46"/>
      <c r="F151" s="46"/>
      <c r="G151" s="46"/>
      <c r="H151" s="46"/>
      <c r="I151" s="46"/>
    </row>
    <row r="152" spans="7:9" ht="12.75">
      <c r="G152" s="49"/>
      <c r="H152" s="49"/>
      <c r="I152" s="49"/>
    </row>
    <row r="153" spans="7:9" ht="12.75">
      <c r="G153" s="49"/>
      <c r="H153" s="49"/>
      <c r="I153" s="49"/>
    </row>
    <row r="154" spans="7:9" ht="12.75">
      <c r="G154" s="49"/>
      <c r="H154" s="49"/>
      <c r="I154" s="49"/>
    </row>
    <row r="155" spans="7:9" ht="12.75">
      <c r="G155" s="49"/>
      <c r="H155" s="49"/>
      <c r="I155" s="49"/>
    </row>
    <row r="156" spans="7:9" ht="12.75">
      <c r="G156" s="49"/>
      <c r="H156" s="49"/>
      <c r="I156" s="49"/>
    </row>
    <row r="157" spans="7:9" ht="12.75">
      <c r="G157" s="49"/>
      <c r="H157" s="49"/>
      <c r="I157" s="49"/>
    </row>
    <row r="158" spans="7:9" ht="12.75">
      <c r="G158" s="49"/>
      <c r="H158" s="49"/>
      <c r="I158" s="49"/>
    </row>
    <row r="159" spans="7:9" ht="12.75">
      <c r="G159" s="49"/>
      <c r="H159" s="49"/>
      <c r="I159" s="49"/>
    </row>
    <row r="160" spans="7:9" ht="12.75">
      <c r="G160" s="49"/>
      <c r="H160" s="49"/>
      <c r="I160" s="49"/>
    </row>
    <row r="161" spans="7:9" ht="12.75">
      <c r="G161" s="49"/>
      <c r="H161" s="49"/>
      <c r="I161" s="49"/>
    </row>
    <row r="162" spans="7:9" ht="12.75">
      <c r="G162" s="49"/>
      <c r="H162" s="49"/>
      <c r="I162" s="49"/>
    </row>
    <row r="163" spans="7:9" ht="12.75">
      <c r="G163" s="49"/>
      <c r="H163" s="49"/>
      <c r="I163" s="49"/>
    </row>
    <row r="164" spans="7:9" ht="12.75">
      <c r="G164" s="49"/>
      <c r="H164" s="49"/>
      <c r="I164" s="49"/>
    </row>
    <row r="165" spans="7:9" ht="12.75">
      <c r="G165" s="49"/>
      <c r="H165" s="49"/>
      <c r="I165" s="49"/>
    </row>
    <row r="166" spans="7:9" ht="12.75">
      <c r="G166" s="49"/>
      <c r="H166" s="49"/>
      <c r="I166" s="49"/>
    </row>
    <row r="167" spans="7:9" ht="12.75">
      <c r="G167" s="49"/>
      <c r="H167" s="49"/>
      <c r="I167" s="49"/>
    </row>
    <row r="168" spans="7:9" ht="12.75">
      <c r="G168" s="49"/>
      <c r="H168" s="49"/>
      <c r="I168" s="49"/>
    </row>
    <row r="169" spans="7:9" ht="12.75">
      <c r="G169" s="49"/>
      <c r="H169" s="49"/>
      <c r="I169" s="49"/>
    </row>
    <row r="170" spans="7:9" ht="12.75">
      <c r="G170" s="49"/>
      <c r="H170" s="49"/>
      <c r="I170" s="49"/>
    </row>
    <row r="171" spans="7:9" ht="12.75">
      <c r="G171" s="49"/>
      <c r="H171" s="49"/>
      <c r="I171" s="49"/>
    </row>
    <row r="172" spans="7:9" ht="12.75">
      <c r="G172" s="49"/>
      <c r="H172" s="49"/>
      <c r="I172" s="49"/>
    </row>
    <row r="173" spans="7:9" ht="12.75">
      <c r="G173" s="49"/>
      <c r="H173" s="49"/>
      <c r="I173" s="49"/>
    </row>
    <row r="174" spans="7:9" ht="12.75">
      <c r="G174" s="49"/>
      <c r="H174" s="49"/>
      <c r="I174" s="49"/>
    </row>
    <row r="175" spans="7:9" ht="12.75">
      <c r="G175" s="49"/>
      <c r="H175" s="49"/>
      <c r="I175" s="49"/>
    </row>
    <row r="176" spans="7:9" ht="12.75">
      <c r="G176" s="49"/>
      <c r="H176" s="49"/>
      <c r="I176" s="49"/>
    </row>
    <row r="177" spans="7:9" ht="12.75">
      <c r="G177" s="49"/>
      <c r="H177" s="49"/>
      <c r="I177" s="49"/>
    </row>
    <row r="178" spans="7:9" ht="12.75">
      <c r="G178" s="49"/>
      <c r="H178" s="49"/>
      <c r="I178" s="49"/>
    </row>
    <row r="179" spans="7:9" ht="12.75">
      <c r="G179" s="49"/>
      <c r="H179" s="49"/>
      <c r="I179" s="49"/>
    </row>
    <row r="180" spans="7:9" ht="12.75">
      <c r="G180" s="49"/>
      <c r="H180" s="49"/>
      <c r="I180" s="49"/>
    </row>
    <row r="181" spans="7:9" ht="12.75">
      <c r="G181" s="49"/>
      <c r="H181" s="49"/>
      <c r="I181" s="49"/>
    </row>
    <row r="182" spans="7:9" ht="12.75">
      <c r="G182" s="49"/>
      <c r="H182" s="49"/>
      <c r="I182" s="49"/>
    </row>
    <row r="183" spans="7:9" ht="12.75">
      <c r="G183" s="49"/>
      <c r="H183" s="49"/>
      <c r="I183" s="49"/>
    </row>
    <row r="184" spans="7:9" ht="12.75">
      <c r="G184" s="49"/>
      <c r="H184" s="49"/>
      <c r="I184" s="49"/>
    </row>
    <row r="185" spans="7:9" ht="12.75">
      <c r="G185" s="49"/>
      <c r="H185" s="49"/>
      <c r="I185" s="49"/>
    </row>
    <row r="186" spans="7:9" ht="12.75">
      <c r="G186" s="49"/>
      <c r="H186" s="49"/>
      <c r="I186" s="49"/>
    </row>
    <row r="187" spans="7:9" ht="12.75">
      <c r="G187" s="49"/>
      <c r="H187" s="49"/>
      <c r="I187" s="49"/>
    </row>
    <row r="188" spans="7:9" ht="12.75">
      <c r="G188" s="49"/>
      <c r="H188" s="49"/>
      <c r="I188" s="49"/>
    </row>
    <row r="189" spans="7:9" ht="12.75">
      <c r="G189" s="49"/>
      <c r="H189" s="49"/>
      <c r="I189" s="49"/>
    </row>
    <row r="190" spans="7:9" ht="12.75">
      <c r="G190" s="49"/>
      <c r="H190" s="49"/>
      <c r="I190" s="49"/>
    </row>
    <row r="191" spans="7:9" ht="12.75">
      <c r="G191" s="49"/>
      <c r="H191" s="49"/>
      <c r="I191" s="49"/>
    </row>
    <row r="192" spans="7:9" ht="12.75">
      <c r="G192" s="49"/>
      <c r="H192" s="49"/>
      <c r="I192" s="49"/>
    </row>
    <row r="193" spans="7:9" ht="12.75">
      <c r="G193" s="49"/>
      <c r="H193" s="49"/>
      <c r="I193" s="49"/>
    </row>
    <row r="194" spans="7:9" ht="12.75">
      <c r="G194" s="49"/>
      <c r="H194" s="49"/>
      <c r="I194" s="49"/>
    </row>
    <row r="195" spans="7:9" ht="12.75">
      <c r="G195" s="49"/>
      <c r="H195" s="49"/>
      <c r="I195" s="49"/>
    </row>
    <row r="196" spans="7:9" ht="12.75">
      <c r="G196" s="49"/>
      <c r="H196" s="49"/>
      <c r="I196" s="49"/>
    </row>
    <row r="197" spans="7:9" ht="12.75">
      <c r="G197" s="49"/>
      <c r="H197" s="49"/>
      <c r="I197" s="49"/>
    </row>
    <row r="198" spans="7:9" ht="12.75">
      <c r="G198" s="49"/>
      <c r="H198" s="49"/>
      <c r="I198" s="49"/>
    </row>
    <row r="199" spans="7:9" ht="12.75">
      <c r="G199" s="49"/>
      <c r="H199" s="49"/>
      <c r="I199" s="49"/>
    </row>
    <row r="200" spans="7:9" ht="12.75">
      <c r="G200" s="49"/>
      <c r="H200" s="49"/>
      <c r="I200" s="49"/>
    </row>
    <row r="201" spans="7:9" ht="12.75">
      <c r="G201" s="49"/>
      <c r="H201" s="49"/>
      <c r="I201" s="49"/>
    </row>
    <row r="202" spans="7:9" ht="12.75">
      <c r="G202" s="49"/>
      <c r="H202" s="49"/>
      <c r="I202" s="49"/>
    </row>
    <row r="203" spans="7:9" ht="12.75">
      <c r="G203" s="49"/>
      <c r="H203" s="49"/>
      <c r="I203" s="49"/>
    </row>
    <row r="204" spans="7:9" ht="12.75">
      <c r="G204" s="49"/>
      <c r="H204" s="49"/>
      <c r="I204" s="49"/>
    </row>
    <row r="205" spans="7:9" ht="12.75">
      <c r="G205" s="49"/>
      <c r="H205" s="49"/>
      <c r="I205" s="49"/>
    </row>
    <row r="206" spans="7:9" ht="12.75">
      <c r="G206" s="49"/>
      <c r="H206" s="49"/>
      <c r="I206" s="49"/>
    </row>
    <row r="207" spans="7:9" ht="12.75">
      <c r="G207" s="49"/>
      <c r="H207" s="49"/>
      <c r="I207" s="49"/>
    </row>
    <row r="208" spans="7:9" ht="12.75">
      <c r="G208" s="49"/>
      <c r="H208" s="49"/>
      <c r="I208" s="49"/>
    </row>
    <row r="209" spans="7:9" ht="12.75">
      <c r="G209" s="49"/>
      <c r="H209" s="49"/>
      <c r="I209" s="49"/>
    </row>
    <row r="210" spans="7:9" ht="12.75">
      <c r="G210" s="49"/>
      <c r="H210" s="49"/>
      <c r="I210" s="49"/>
    </row>
    <row r="211" spans="7:9" ht="12.75">
      <c r="G211" s="49"/>
      <c r="H211" s="49"/>
      <c r="I211" s="49"/>
    </row>
    <row r="212" spans="7:9" ht="12.75">
      <c r="G212" s="49"/>
      <c r="H212" s="49"/>
      <c r="I212" s="49"/>
    </row>
    <row r="213" spans="7:9" ht="12.75">
      <c r="G213" s="49"/>
      <c r="H213" s="49"/>
      <c r="I213" s="49"/>
    </row>
    <row r="214" spans="7:9" ht="12.75">
      <c r="G214" s="49"/>
      <c r="H214" s="49"/>
      <c r="I214" s="49"/>
    </row>
    <row r="215" spans="7:9" ht="12.75">
      <c r="G215" s="49"/>
      <c r="H215" s="49"/>
      <c r="I215" s="49"/>
    </row>
    <row r="216" spans="7:9" ht="12.75">
      <c r="G216" s="49"/>
      <c r="H216" s="49"/>
      <c r="I216" s="49"/>
    </row>
    <row r="217" spans="7:9" ht="12.75">
      <c r="G217" s="49"/>
      <c r="H217" s="49"/>
      <c r="I217" s="49"/>
    </row>
    <row r="218" spans="7:9" ht="12.75">
      <c r="G218" s="49"/>
      <c r="H218" s="49"/>
      <c r="I218" s="49"/>
    </row>
    <row r="219" spans="7:9" ht="12.75">
      <c r="G219" s="49"/>
      <c r="H219" s="49"/>
      <c r="I219" s="49"/>
    </row>
    <row r="220" spans="7:9" ht="12.75">
      <c r="G220" s="49"/>
      <c r="H220" s="49"/>
      <c r="I220" s="49"/>
    </row>
    <row r="221" spans="7:9" ht="12.75">
      <c r="G221" s="49"/>
      <c r="H221" s="49"/>
      <c r="I221" s="49"/>
    </row>
    <row r="222" spans="7:9" ht="12.75">
      <c r="G222" s="49"/>
      <c r="H222" s="49"/>
      <c r="I222" s="49"/>
    </row>
    <row r="223" spans="7:9" ht="12.75">
      <c r="G223" s="49"/>
      <c r="H223" s="49"/>
      <c r="I223" s="49"/>
    </row>
    <row r="224" spans="7:9" ht="12.75">
      <c r="G224" s="49"/>
      <c r="H224" s="49"/>
      <c r="I224" s="49"/>
    </row>
    <row r="225" spans="7:9" ht="12.75">
      <c r="G225" s="49"/>
      <c r="H225" s="49"/>
      <c r="I225" s="49"/>
    </row>
    <row r="226" spans="7:9" ht="12.75">
      <c r="G226" s="49"/>
      <c r="H226" s="49"/>
      <c r="I226" s="49"/>
    </row>
    <row r="227" spans="7:9" ht="12.75">
      <c r="G227" s="49"/>
      <c r="H227" s="49"/>
      <c r="I227" s="49"/>
    </row>
    <row r="228" spans="7:9" ht="12.75">
      <c r="G228" s="49"/>
      <c r="H228" s="49"/>
      <c r="I228" s="49"/>
    </row>
    <row r="229" spans="7:9" ht="12.75">
      <c r="G229" s="49"/>
      <c r="H229" s="49"/>
      <c r="I229" s="49"/>
    </row>
    <row r="230" spans="7:9" ht="12.75">
      <c r="G230" s="49"/>
      <c r="H230" s="49"/>
      <c r="I230" s="49"/>
    </row>
    <row r="231" spans="7:9" ht="12.75">
      <c r="G231" s="49"/>
      <c r="H231" s="49"/>
      <c r="I231" s="49"/>
    </row>
    <row r="232" spans="7:9" ht="12.75">
      <c r="G232" s="49"/>
      <c r="H232" s="49"/>
      <c r="I232" s="49"/>
    </row>
    <row r="233" spans="7:9" ht="12.75">
      <c r="G233" s="49"/>
      <c r="H233" s="49"/>
      <c r="I233" s="49"/>
    </row>
    <row r="234" spans="7:9" ht="12.75">
      <c r="G234" s="49"/>
      <c r="H234" s="49"/>
      <c r="I234" s="49"/>
    </row>
    <row r="235" spans="7:9" ht="12.75">
      <c r="G235" s="49"/>
      <c r="H235" s="49"/>
      <c r="I235" s="49"/>
    </row>
    <row r="236" spans="7:9" ht="12.75">
      <c r="G236" s="49"/>
      <c r="H236" s="49"/>
      <c r="I236" s="49"/>
    </row>
    <row r="237" spans="7:9" ht="12.75">
      <c r="G237" s="49"/>
      <c r="H237" s="49"/>
      <c r="I237" s="49"/>
    </row>
    <row r="238" spans="7:9" ht="12.75">
      <c r="G238" s="49"/>
      <c r="H238" s="49"/>
      <c r="I238" s="49"/>
    </row>
    <row r="239" spans="7:9" ht="12.75">
      <c r="G239" s="49"/>
      <c r="H239" s="49"/>
      <c r="I239" s="49"/>
    </row>
    <row r="240" spans="7:9" ht="12.75">
      <c r="G240" s="49"/>
      <c r="H240" s="49"/>
      <c r="I240" s="49"/>
    </row>
    <row r="241" spans="7:9" ht="12.75">
      <c r="G241" s="49"/>
      <c r="H241" s="49"/>
      <c r="I241" s="49"/>
    </row>
    <row r="242" spans="7:9" ht="12.75">
      <c r="G242" s="49"/>
      <c r="H242" s="49"/>
      <c r="I242" s="49"/>
    </row>
    <row r="243" spans="7:9" ht="12.75">
      <c r="G243" s="49"/>
      <c r="H243" s="49"/>
      <c r="I243" s="49"/>
    </row>
    <row r="244" spans="7:9" ht="12.75">
      <c r="G244" s="49"/>
      <c r="H244" s="49"/>
      <c r="I244" s="49"/>
    </row>
    <row r="245" spans="7:9" ht="12.75">
      <c r="G245" s="49"/>
      <c r="H245" s="49"/>
      <c r="I245" s="49"/>
    </row>
    <row r="246" spans="7:9" ht="12.75">
      <c r="G246" s="49"/>
      <c r="H246" s="49"/>
      <c r="I246" s="49"/>
    </row>
    <row r="247" spans="7:9" ht="12.75">
      <c r="G247" s="49"/>
      <c r="H247" s="49"/>
      <c r="I247" s="49"/>
    </row>
    <row r="248" spans="7:9" ht="12.75">
      <c r="G248" s="49"/>
      <c r="H248" s="49"/>
      <c r="I248" s="49"/>
    </row>
    <row r="249" spans="7:9" ht="12.75">
      <c r="G249" s="49"/>
      <c r="H249" s="49"/>
      <c r="I249" s="49"/>
    </row>
    <row r="250" spans="7:9" ht="12.75">
      <c r="G250" s="49"/>
      <c r="H250" s="49"/>
      <c r="I250" s="49"/>
    </row>
    <row r="251" spans="7:9" ht="12.75">
      <c r="G251" s="49"/>
      <c r="H251" s="49"/>
      <c r="I251" s="49"/>
    </row>
    <row r="252" spans="7:9" ht="12.75">
      <c r="G252" s="49"/>
      <c r="H252" s="49"/>
      <c r="I252" s="49"/>
    </row>
    <row r="253" spans="7:9" ht="12.75">
      <c r="G253" s="49"/>
      <c r="H253" s="49"/>
      <c r="I253" s="49"/>
    </row>
    <row r="254" spans="7:9" ht="12.75">
      <c r="G254" s="49"/>
      <c r="H254" s="49"/>
      <c r="I254" s="49"/>
    </row>
    <row r="255" spans="7:9" ht="12.75">
      <c r="G255" s="49"/>
      <c r="H255" s="49"/>
      <c r="I255" s="49"/>
    </row>
    <row r="256" spans="7:9" ht="12.75">
      <c r="G256" s="49"/>
      <c r="H256" s="49"/>
      <c r="I256" s="49"/>
    </row>
    <row r="257" spans="7:9" ht="12.75">
      <c r="G257" s="49"/>
      <c r="H257" s="49"/>
      <c r="I257" s="49"/>
    </row>
    <row r="258" spans="7:9" ht="12.75">
      <c r="G258" s="49"/>
      <c r="H258" s="49"/>
      <c r="I258" s="49"/>
    </row>
    <row r="259" spans="7:9" ht="12.75">
      <c r="G259" s="49"/>
      <c r="H259" s="49"/>
      <c r="I259" s="49"/>
    </row>
    <row r="260" spans="7:9" ht="12.75">
      <c r="G260" s="49"/>
      <c r="H260" s="49"/>
      <c r="I260" s="49"/>
    </row>
    <row r="261" spans="7:9" ht="12.75">
      <c r="G261" s="49"/>
      <c r="H261" s="49"/>
      <c r="I261" s="49"/>
    </row>
    <row r="262" spans="7:9" ht="12.75">
      <c r="G262" s="49"/>
      <c r="H262" s="49"/>
      <c r="I262" s="49"/>
    </row>
    <row r="263" spans="7:9" ht="12.75">
      <c r="G263" s="49"/>
      <c r="H263" s="49"/>
      <c r="I263" s="49"/>
    </row>
    <row r="264" spans="7:9" ht="12.75">
      <c r="G264" s="49"/>
      <c r="H264" s="49"/>
      <c r="I264" s="49"/>
    </row>
    <row r="265" spans="7:9" ht="12.75">
      <c r="G265" s="49"/>
      <c r="H265" s="49"/>
      <c r="I265" s="49"/>
    </row>
    <row r="266" spans="7:9" ht="12.75">
      <c r="G266" s="49"/>
      <c r="H266" s="49"/>
      <c r="I266" s="49"/>
    </row>
    <row r="267" spans="7:9" ht="12.75">
      <c r="G267" s="49"/>
      <c r="H267" s="49"/>
      <c r="I267" s="49"/>
    </row>
    <row r="268" spans="7:9" ht="12.75">
      <c r="G268" s="49"/>
      <c r="H268" s="49"/>
      <c r="I268" s="49"/>
    </row>
    <row r="269" spans="7:9" ht="12.75">
      <c r="G269" s="49"/>
      <c r="H269" s="49"/>
      <c r="I269" s="49"/>
    </row>
    <row r="270" spans="7:9" ht="12.75">
      <c r="G270" s="49"/>
      <c r="H270" s="49"/>
      <c r="I270" s="49"/>
    </row>
    <row r="271" spans="7:9" ht="12.75">
      <c r="G271" s="49"/>
      <c r="H271" s="49"/>
      <c r="I271" s="49"/>
    </row>
    <row r="272" spans="7:9" ht="12.75">
      <c r="G272" s="49"/>
      <c r="H272" s="49"/>
      <c r="I272" s="49"/>
    </row>
    <row r="273" spans="7:9" ht="12.75">
      <c r="G273" s="49"/>
      <c r="H273" s="49"/>
      <c r="I273" s="49"/>
    </row>
    <row r="274" spans="7:9" ht="12.75">
      <c r="G274" s="49"/>
      <c r="H274" s="49"/>
      <c r="I274" s="49"/>
    </row>
    <row r="275" spans="7:9" ht="12.75">
      <c r="G275" s="49"/>
      <c r="H275" s="49"/>
      <c r="I275" s="49"/>
    </row>
    <row r="276" spans="7:9" ht="12.75">
      <c r="G276" s="49"/>
      <c r="H276" s="49"/>
      <c r="I276" s="49"/>
    </row>
    <row r="277" spans="7:9" ht="12.75">
      <c r="G277" s="49"/>
      <c r="H277" s="49"/>
      <c r="I277" s="49"/>
    </row>
    <row r="278" spans="7:9" ht="12.75">
      <c r="G278" s="49"/>
      <c r="H278" s="49"/>
      <c r="I278" s="49"/>
    </row>
    <row r="279" spans="7:9" ht="12.75">
      <c r="G279" s="49"/>
      <c r="H279" s="49"/>
      <c r="I279" s="49"/>
    </row>
    <row r="280" spans="7:9" ht="12.75">
      <c r="G280" s="49"/>
      <c r="H280" s="49"/>
      <c r="I280" s="49"/>
    </row>
    <row r="281" spans="7:9" ht="12.75">
      <c r="G281" s="49"/>
      <c r="H281" s="49"/>
      <c r="I281" s="49"/>
    </row>
    <row r="282" spans="7:9" ht="12.75">
      <c r="G282" s="49"/>
      <c r="H282" s="49"/>
      <c r="I282" s="49"/>
    </row>
    <row r="283" spans="7:9" ht="12.75">
      <c r="G283" s="49"/>
      <c r="H283" s="49"/>
      <c r="I283" s="49"/>
    </row>
    <row r="284" spans="7:9" ht="12.75">
      <c r="G284" s="49"/>
      <c r="H284" s="49"/>
      <c r="I284" s="49"/>
    </row>
    <row r="285" spans="7:9" ht="12.75">
      <c r="G285" s="49"/>
      <c r="H285" s="49"/>
      <c r="I285" s="49"/>
    </row>
    <row r="286" spans="7:9" ht="12.75">
      <c r="G286" s="49"/>
      <c r="H286" s="49"/>
      <c r="I286" s="49"/>
    </row>
    <row r="287" spans="7:9" ht="12.75">
      <c r="G287" s="49"/>
      <c r="H287" s="49"/>
      <c r="I287" s="49"/>
    </row>
    <row r="288" spans="7:9" ht="12.75">
      <c r="G288" s="49"/>
      <c r="H288" s="49"/>
      <c r="I288" s="49"/>
    </row>
    <row r="289" spans="7:9" ht="12.75">
      <c r="G289" s="49"/>
      <c r="H289" s="49"/>
      <c r="I289" s="49"/>
    </row>
    <row r="290" spans="7:9" ht="12.75">
      <c r="G290" s="49"/>
      <c r="H290" s="49"/>
      <c r="I290" s="49"/>
    </row>
    <row r="291" spans="7:9" ht="12.75">
      <c r="G291" s="49"/>
      <c r="H291" s="49"/>
      <c r="I291" s="49"/>
    </row>
    <row r="292" spans="7:9" ht="12.75">
      <c r="G292" s="49"/>
      <c r="H292" s="49"/>
      <c r="I292" s="49"/>
    </row>
    <row r="293" spans="7:9" ht="12.75">
      <c r="G293" s="49"/>
      <c r="H293" s="49"/>
      <c r="I293" s="49"/>
    </row>
    <row r="294" spans="7:9" ht="12.75">
      <c r="G294" s="49"/>
      <c r="H294" s="49"/>
      <c r="I294" s="49"/>
    </row>
    <row r="295" spans="7:9" ht="12.75">
      <c r="G295" s="49"/>
      <c r="H295" s="49"/>
      <c r="I295" s="49"/>
    </row>
    <row r="296" spans="7:9" ht="12.75">
      <c r="G296" s="49"/>
      <c r="H296" s="49"/>
      <c r="I296" s="49"/>
    </row>
    <row r="297" spans="7:9" ht="12.75">
      <c r="G297" s="49"/>
      <c r="H297" s="49"/>
      <c r="I297" s="49"/>
    </row>
    <row r="298" spans="7:9" ht="12.75">
      <c r="G298" s="49"/>
      <c r="H298" s="49"/>
      <c r="I298" s="49"/>
    </row>
    <row r="299" spans="7:9" ht="12.75">
      <c r="G299" s="49"/>
      <c r="H299" s="49"/>
      <c r="I299" s="49"/>
    </row>
    <row r="300" spans="7:9" ht="12.75">
      <c r="G300" s="49"/>
      <c r="H300" s="49"/>
      <c r="I300" s="49"/>
    </row>
    <row r="301" spans="7:9" ht="12.75">
      <c r="G301" s="49"/>
      <c r="H301" s="49"/>
      <c r="I301" s="49"/>
    </row>
    <row r="302" spans="7:9" ht="12.75">
      <c r="G302" s="49"/>
      <c r="H302" s="49"/>
      <c r="I302" s="49"/>
    </row>
    <row r="303" spans="7:9" ht="12.75">
      <c r="G303" s="49"/>
      <c r="H303" s="49"/>
      <c r="I303" s="49"/>
    </row>
    <row r="304" spans="7:9" ht="12.75">
      <c r="G304" s="49"/>
      <c r="H304" s="49"/>
      <c r="I304" s="49"/>
    </row>
    <row r="305" spans="7:9" ht="12.75">
      <c r="G305" s="49"/>
      <c r="H305" s="49"/>
      <c r="I305" s="49"/>
    </row>
    <row r="306" spans="7:9" ht="12.75">
      <c r="G306" s="49"/>
      <c r="H306" s="49"/>
      <c r="I306" s="49"/>
    </row>
    <row r="307" spans="7:9" ht="12.75">
      <c r="G307" s="49"/>
      <c r="H307" s="49"/>
      <c r="I307" s="49"/>
    </row>
    <row r="308" spans="7:9" ht="12.75">
      <c r="G308" s="49"/>
      <c r="H308" s="49"/>
      <c r="I308" s="49"/>
    </row>
    <row r="309" spans="7:9" ht="12.75">
      <c r="G309" s="49"/>
      <c r="H309" s="49"/>
      <c r="I309" s="49"/>
    </row>
    <row r="310" spans="7:9" ht="12.75">
      <c r="G310" s="49"/>
      <c r="H310" s="49"/>
      <c r="I310" s="49"/>
    </row>
    <row r="311" spans="7:9" ht="12.75">
      <c r="G311" s="49"/>
      <c r="H311" s="49"/>
      <c r="I311" s="49"/>
    </row>
    <row r="312" spans="7:9" ht="12.75">
      <c r="G312" s="49"/>
      <c r="H312" s="49"/>
      <c r="I312" s="49"/>
    </row>
    <row r="313" spans="7:9" ht="12.75">
      <c r="G313" s="49"/>
      <c r="H313" s="49"/>
      <c r="I313" s="49"/>
    </row>
    <row r="314" spans="7:9" ht="12.75">
      <c r="G314" s="49"/>
      <c r="H314" s="49"/>
      <c r="I314" s="49"/>
    </row>
    <row r="315" spans="7:9" ht="12.75">
      <c r="G315" s="49"/>
      <c r="H315" s="49"/>
      <c r="I315" s="49"/>
    </row>
    <row r="316" spans="7:9" ht="12.75">
      <c r="G316" s="49"/>
      <c r="H316" s="49"/>
      <c r="I316" s="49"/>
    </row>
    <row r="317" spans="7:9" ht="12.75">
      <c r="G317" s="49"/>
      <c r="H317" s="49"/>
      <c r="I317" s="49"/>
    </row>
    <row r="318" spans="7:9" ht="12.75">
      <c r="G318" s="49"/>
      <c r="H318" s="49"/>
      <c r="I318" s="49"/>
    </row>
    <row r="319" spans="7:9" ht="12.75">
      <c r="G319" s="49"/>
      <c r="H319" s="49"/>
      <c r="I319" s="49"/>
    </row>
    <row r="320" spans="7:9" ht="12.75">
      <c r="G320" s="49"/>
      <c r="H320" s="49"/>
      <c r="I320" s="49"/>
    </row>
    <row r="321" spans="7:9" ht="12.75">
      <c r="G321" s="49"/>
      <c r="H321" s="49"/>
      <c r="I321" s="49"/>
    </row>
    <row r="322" spans="7:9" ht="12.75">
      <c r="G322" s="49"/>
      <c r="H322" s="49"/>
      <c r="I322" s="49"/>
    </row>
    <row r="323" spans="7:9" ht="12.75">
      <c r="G323" s="49"/>
      <c r="H323" s="49"/>
      <c r="I323" s="49"/>
    </row>
    <row r="324" spans="7:9" ht="12.75">
      <c r="G324" s="49"/>
      <c r="H324" s="49"/>
      <c r="I324" s="49"/>
    </row>
    <row r="325" spans="7:9" ht="12.75">
      <c r="G325" s="49"/>
      <c r="H325" s="49"/>
      <c r="I325" s="49"/>
    </row>
    <row r="326" spans="7:9" ht="12.75">
      <c r="G326" s="49"/>
      <c r="H326" s="49"/>
      <c r="I326" s="49"/>
    </row>
    <row r="327" spans="7:9" ht="12.75">
      <c r="G327" s="49"/>
      <c r="H327" s="49"/>
      <c r="I327" s="49"/>
    </row>
    <row r="328" spans="7:9" ht="12.75">
      <c r="G328" s="49"/>
      <c r="H328" s="49"/>
      <c r="I328" s="49"/>
    </row>
    <row r="329" spans="7:9" ht="12.75">
      <c r="G329" s="49"/>
      <c r="H329" s="49"/>
      <c r="I329" s="49"/>
    </row>
    <row r="330" spans="7:9" ht="12.75">
      <c r="G330" s="49"/>
      <c r="H330" s="49"/>
      <c r="I330" s="49"/>
    </row>
    <row r="331" spans="7:9" ht="12.75">
      <c r="G331" s="49"/>
      <c r="H331" s="49"/>
      <c r="I331" s="49"/>
    </row>
    <row r="332" spans="7:9" ht="12.75">
      <c r="G332" s="49"/>
      <c r="H332" s="49"/>
      <c r="I332" s="49"/>
    </row>
    <row r="333" spans="7:9" ht="12.75">
      <c r="G333" s="49"/>
      <c r="H333" s="49"/>
      <c r="I333" s="49"/>
    </row>
    <row r="334" spans="7:9" ht="12.75">
      <c r="G334" s="49"/>
      <c r="H334" s="49"/>
      <c r="I334" s="49"/>
    </row>
    <row r="335" spans="7:9" ht="12.75">
      <c r="G335" s="49"/>
      <c r="H335" s="49"/>
      <c r="I335" s="49"/>
    </row>
    <row r="336" spans="7:9" ht="12.75">
      <c r="G336" s="49"/>
      <c r="H336" s="49"/>
      <c r="I336" s="49"/>
    </row>
    <row r="337" spans="7:9" ht="12.75">
      <c r="G337" s="49"/>
      <c r="H337" s="49"/>
      <c r="I337" s="49"/>
    </row>
    <row r="338" spans="7:9" ht="12.75">
      <c r="G338" s="49"/>
      <c r="H338" s="49"/>
      <c r="I338" s="49"/>
    </row>
    <row r="339" spans="7:9" ht="12.75">
      <c r="G339" s="49"/>
      <c r="H339" s="49"/>
      <c r="I339" s="49"/>
    </row>
    <row r="340" spans="7:9" ht="12.75">
      <c r="G340" s="49"/>
      <c r="H340" s="49"/>
      <c r="I340" s="49"/>
    </row>
    <row r="341" spans="7:9" ht="12.75">
      <c r="G341" s="49"/>
      <c r="H341" s="49"/>
      <c r="I341" s="49"/>
    </row>
    <row r="342" spans="7:9" ht="12.75">
      <c r="G342" s="49"/>
      <c r="H342" s="49"/>
      <c r="I342" s="49"/>
    </row>
    <row r="343" spans="7:9" ht="12.75">
      <c r="G343" s="49"/>
      <c r="H343" s="49"/>
      <c r="I343" s="49"/>
    </row>
    <row r="344" spans="7:9" ht="12.75">
      <c r="G344" s="49"/>
      <c r="H344" s="49"/>
      <c r="I344" s="49"/>
    </row>
    <row r="345" spans="7:9" ht="12.75">
      <c r="G345" s="49"/>
      <c r="H345" s="49"/>
      <c r="I345" s="49"/>
    </row>
    <row r="346" spans="7:9" ht="12.75">
      <c r="G346" s="49"/>
      <c r="H346" s="49"/>
      <c r="I346" s="49"/>
    </row>
    <row r="347" spans="7:9" ht="12.75">
      <c r="G347" s="49"/>
      <c r="H347" s="49"/>
      <c r="I347" s="49"/>
    </row>
    <row r="348" spans="7:9" ht="12.75">
      <c r="G348" s="49"/>
      <c r="H348" s="49"/>
      <c r="I348" s="49"/>
    </row>
    <row r="349" spans="7:9" ht="12.75">
      <c r="G349" s="49"/>
      <c r="H349" s="49"/>
      <c r="I349" s="49"/>
    </row>
    <row r="350" spans="7:9" ht="12.75">
      <c r="G350" s="49"/>
      <c r="H350" s="49"/>
      <c r="I350" s="49"/>
    </row>
    <row r="351" spans="7:9" ht="12.75">
      <c r="G351" s="49"/>
      <c r="H351" s="49"/>
      <c r="I351" s="49"/>
    </row>
    <row r="352" spans="7:9" ht="12.75">
      <c r="G352" s="49"/>
      <c r="H352" s="49"/>
      <c r="I352" s="49"/>
    </row>
    <row r="353" spans="7:9" ht="12.75">
      <c r="G353" s="49"/>
      <c r="H353" s="49"/>
      <c r="I353" s="49"/>
    </row>
    <row r="354" spans="7:9" ht="12.75">
      <c r="G354" s="49"/>
      <c r="H354" s="49"/>
      <c r="I354" s="49"/>
    </row>
    <row r="355" spans="7:9" ht="12.75">
      <c r="G355" s="49"/>
      <c r="H355" s="49"/>
      <c r="I355" s="49"/>
    </row>
    <row r="356" spans="7:9" ht="12.75">
      <c r="G356" s="49"/>
      <c r="H356" s="49"/>
      <c r="I356" s="49"/>
    </row>
    <row r="357" spans="7:9" ht="12.75">
      <c r="G357" s="49"/>
      <c r="H357" s="49"/>
      <c r="I357" s="49"/>
    </row>
    <row r="358" spans="7:9" ht="12.75">
      <c r="G358" s="49"/>
      <c r="H358" s="49"/>
      <c r="I358" s="49"/>
    </row>
    <row r="359" spans="7:9" ht="12.75">
      <c r="G359" s="49"/>
      <c r="H359" s="49"/>
      <c r="I359" s="49"/>
    </row>
    <row r="360" spans="7:9" ht="12.75">
      <c r="G360" s="49"/>
      <c r="H360" s="49"/>
      <c r="I360" s="49"/>
    </row>
    <row r="361" spans="7:9" ht="12.75">
      <c r="G361" s="49"/>
      <c r="H361" s="49"/>
      <c r="I361" s="49"/>
    </row>
    <row r="362" spans="7:9" ht="12.75">
      <c r="G362" s="49"/>
      <c r="H362" s="49"/>
      <c r="I362" s="49"/>
    </row>
    <row r="363" spans="7:9" ht="12.75">
      <c r="G363" s="49"/>
      <c r="H363" s="49"/>
      <c r="I363" s="49"/>
    </row>
    <row r="364" spans="7:9" ht="12.75">
      <c r="G364" s="49"/>
      <c r="H364" s="49"/>
      <c r="I364" s="49"/>
    </row>
    <row r="365" spans="7:9" ht="12.75">
      <c r="G365" s="49"/>
      <c r="H365" s="49"/>
      <c r="I365" s="49"/>
    </row>
    <row r="366" spans="7:9" ht="12.75">
      <c r="G366" s="49"/>
      <c r="H366" s="49"/>
      <c r="I366" s="49"/>
    </row>
    <row r="367" spans="7:9" ht="12.75">
      <c r="G367" s="49"/>
      <c r="H367" s="49"/>
      <c r="I367" s="49"/>
    </row>
    <row r="368" spans="7:9" ht="12.75">
      <c r="G368" s="49"/>
      <c r="H368" s="49"/>
      <c r="I368" s="49"/>
    </row>
    <row r="369" spans="7:9" ht="12.75">
      <c r="G369" s="49"/>
      <c r="H369" s="49"/>
      <c r="I369" s="49"/>
    </row>
    <row r="370" spans="7:9" ht="12.75">
      <c r="G370" s="49"/>
      <c r="H370" s="49"/>
      <c r="I370" s="49"/>
    </row>
    <row r="371" spans="7:9" ht="12.75">
      <c r="G371" s="49"/>
      <c r="H371" s="49"/>
      <c r="I371" s="49"/>
    </row>
    <row r="372" spans="7:9" ht="12.75">
      <c r="G372" s="49"/>
      <c r="H372" s="49"/>
      <c r="I372" s="49"/>
    </row>
    <row r="373" spans="7:9" ht="12.75">
      <c r="G373" s="49"/>
      <c r="H373" s="49"/>
      <c r="I373" s="49"/>
    </row>
    <row r="374" spans="7:9" ht="12.75">
      <c r="G374" s="49"/>
      <c r="H374" s="49"/>
      <c r="I374" s="49"/>
    </row>
    <row r="375" spans="7:9" ht="12.75">
      <c r="G375" s="49"/>
      <c r="H375" s="49"/>
      <c r="I375" s="49"/>
    </row>
    <row r="376" spans="7:9" ht="12.75">
      <c r="G376" s="49"/>
      <c r="H376" s="49"/>
      <c r="I376" s="49"/>
    </row>
    <row r="377" spans="7:9" ht="12.75">
      <c r="G377" s="49"/>
      <c r="H377" s="49"/>
      <c r="I377" s="49"/>
    </row>
    <row r="378" spans="7:9" ht="12.75">
      <c r="G378" s="49"/>
      <c r="H378" s="49"/>
      <c r="I378" s="49"/>
    </row>
    <row r="379" spans="7:9" ht="12.75">
      <c r="G379" s="49"/>
      <c r="H379" s="49"/>
      <c r="I379" s="49"/>
    </row>
    <row r="380" spans="7:9" ht="12.75">
      <c r="G380" s="49"/>
      <c r="H380" s="49"/>
      <c r="I380" s="49"/>
    </row>
    <row r="381" spans="7:9" ht="12.75">
      <c r="G381" s="49"/>
      <c r="H381" s="49"/>
      <c r="I381" s="49"/>
    </row>
    <row r="382" spans="7:9" ht="12.75">
      <c r="G382" s="49"/>
      <c r="H382" s="49"/>
      <c r="I382" s="49"/>
    </row>
    <row r="383" spans="7:9" ht="12.75">
      <c r="G383" s="49"/>
      <c r="H383" s="49"/>
      <c r="I383" s="49"/>
    </row>
    <row r="384" spans="7:9" ht="12.75">
      <c r="G384" s="49"/>
      <c r="H384" s="49"/>
      <c r="I384" s="49"/>
    </row>
    <row r="385" spans="7:9" ht="12.75">
      <c r="G385" s="49"/>
      <c r="H385" s="49"/>
      <c r="I385" s="49"/>
    </row>
    <row r="386" spans="7:9" ht="12.75">
      <c r="G386" s="49"/>
      <c r="H386" s="49"/>
      <c r="I386" s="49"/>
    </row>
    <row r="387" spans="7:9" ht="12.75">
      <c r="G387" s="49"/>
      <c r="H387" s="49"/>
      <c r="I387" s="49"/>
    </row>
    <row r="388" spans="7:9" ht="12.75">
      <c r="G388" s="49"/>
      <c r="H388" s="49"/>
      <c r="I388" s="49"/>
    </row>
    <row r="389" spans="7:9" ht="12.75">
      <c r="G389" s="49"/>
      <c r="H389" s="49"/>
      <c r="I389" s="49"/>
    </row>
    <row r="390" spans="7:9" ht="12.75">
      <c r="G390" s="49"/>
      <c r="H390" s="49"/>
      <c r="I390" s="49"/>
    </row>
    <row r="391" spans="7:9" ht="12.75">
      <c r="G391" s="49"/>
      <c r="H391" s="49"/>
      <c r="I391" s="49"/>
    </row>
    <row r="392" spans="7:9" ht="12.75">
      <c r="G392" s="49"/>
      <c r="H392" s="49"/>
      <c r="I392" s="49"/>
    </row>
    <row r="393" spans="7:9" ht="12.75">
      <c r="G393" s="49"/>
      <c r="H393" s="49"/>
      <c r="I393" s="49"/>
    </row>
    <row r="394" spans="7:9" ht="12.75">
      <c r="G394" s="49"/>
      <c r="H394" s="49"/>
      <c r="I394" s="49"/>
    </row>
    <row r="395" spans="7:9" ht="12.75">
      <c r="G395" s="49"/>
      <c r="H395" s="49"/>
      <c r="I395" s="49"/>
    </row>
    <row r="396" spans="7:9" ht="12.75">
      <c r="G396" s="49"/>
      <c r="H396" s="49"/>
      <c r="I396" s="49"/>
    </row>
    <row r="397" spans="7:9" ht="12.75">
      <c r="G397" s="49"/>
      <c r="H397" s="49"/>
      <c r="I397" s="49"/>
    </row>
    <row r="398" spans="7:9" ht="12.75">
      <c r="G398" s="49"/>
      <c r="H398" s="49"/>
      <c r="I398" s="49"/>
    </row>
    <row r="399" spans="7:9" ht="12.75">
      <c r="G399" s="49"/>
      <c r="H399" s="49"/>
      <c r="I399" s="49"/>
    </row>
    <row r="400" spans="7:9" ht="12.75">
      <c r="G400" s="49"/>
      <c r="H400" s="49"/>
      <c r="I400" s="49"/>
    </row>
    <row r="401" spans="7:9" ht="12.75">
      <c r="G401" s="49"/>
      <c r="H401" s="49"/>
      <c r="I401" s="49"/>
    </row>
    <row r="402" spans="7:9" ht="12.75">
      <c r="G402" s="49"/>
      <c r="H402" s="49"/>
      <c r="I402" s="49"/>
    </row>
    <row r="403" spans="7:9" ht="12.75">
      <c r="G403" s="49"/>
      <c r="H403" s="49"/>
      <c r="I403" s="49"/>
    </row>
    <row r="404" spans="7:9" ht="12.75">
      <c r="G404" s="49"/>
      <c r="H404" s="49"/>
      <c r="I404" s="49"/>
    </row>
    <row r="405" spans="7:9" ht="12.75">
      <c r="G405" s="49"/>
      <c r="H405" s="49"/>
      <c r="I405" s="49"/>
    </row>
    <row r="406" spans="7:9" ht="12.75">
      <c r="G406" s="49"/>
      <c r="H406" s="49"/>
      <c r="I406" s="49"/>
    </row>
    <row r="407" spans="7:9" ht="12.75">
      <c r="G407" s="49"/>
      <c r="H407" s="49"/>
      <c r="I407" s="49"/>
    </row>
    <row r="408" spans="7:9" ht="12.75">
      <c r="G408" s="49"/>
      <c r="H408" s="49"/>
      <c r="I408" s="49"/>
    </row>
    <row r="409" spans="7:9" ht="12.75">
      <c r="G409" s="49"/>
      <c r="H409" s="49"/>
      <c r="I409" s="49"/>
    </row>
    <row r="410" spans="7:9" ht="12.75">
      <c r="G410" s="49"/>
      <c r="H410" s="49"/>
      <c r="I410" s="49"/>
    </row>
    <row r="411" spans="7:9" ht="12.75">
      <c r="G411" s="49"/>
      <c r="H411" s="49"/>
      <c r="I411" s="49"/>
    </row>
    <row r="412" spans="7:9" ht="12.75">
      <c r="G412" s="49"/>
      <c r="H412" s="49"/>
      <c r="I412" s="49"/>
    </row>
    <row r="413" spans="7:9" ht="12.75">
      <c r="G413" s="49"/>
      <c r="H413" s="49"/>
      <c r="I413" s="49"/>
    </row>
    <row r="414" spans="7:9" ht="12.75">
      <c r="G414" s="49"/>
      <c r="H414" s="49"/>
      <c r="I414" s="49"/>
    </row>
    <row r="415" spans="7:9" ht="12.75">
      <c r="G415" s="49"/>
      <c r="H415" s="49"/>
      <c r="I415" s="49"/>
    </row>
    <row r="416" spans="7:9" ht="12.75">
      <c r="G416" s="49"/>
      <c r="H416" s="49"/>
      <c r="I416" s="49"/>
    </row>
    <row r="417" spans="7:9" ht="12.75">
      <c r="G417" s="49"/>
      <c r="H417" s="49"/>
      <c r="I417" s="49"/>
    </row>
    <row r="418" spans="7:9" ht="12.75">
      <c r="G418" s="49"/>
      <c r="H418" s="49"/>
      <c r="I418" s="49"/>
    </row>
    <row r="419" spans="7:9" ht="12.75">
      <c r="G419" s="49"/>
      <c r="H419" s="49"/>
      <c r="I419" s="49"/>
    </row>
    <row r="420" spans="7:9" ht="12.75">
      <c r="G420" s="49"/>
      <c r="H420" s="49"/>
      <c r="I420" s="49"/>
    </row>
    <row r="421" spans="7:9" ht="12.75">
      <c r="G421" s="49"/>
      <c r="H421" s="49"/>
      <c r="I421" s="49"/>
    </row>
    <row r="422" spans="7:9" ht="12.75">
      <c r="G422" s="49"/>
      <c r="H422" s="49"/>
      <c r="I422" s="49"/>
    </row>
    <row r="423" spans="7:9" ht="12.75">
      <c r="G423" s="49"/>
      <c r="H423" s="49"/>
      <c r="I423" s="49"/>
    </row>
    <row r="424" spans="7:9" ht="12.75">
      <c r="G424" s="49"/>
      <c r="H424" s="49"/>
      <c r="I424" s="49"/>
    </row>
    <row r="425" spans="7:9" ht="12.75">
      <c r="G425" s="49"/>
      <c r="H425" s="49"/>
      <c r="I425" s="49"/>
    </row>
    <row r="426" spans="7:9" ht="12.75">
      <c r="G426" s="49"/>
      <c r="H426" s="49"/>
      <c r="I426" s="49"/>
    </row>
    <row r="427" spans="7:9" ht="12.75">
      <c r="G427" s="49"/>
      <c r="H427" s="49"/>
      <c r="I427" s="49"/>
    </row>
    <row r="428" spans="7:9" ht="12.75">
      <c r="G428" s="49"/>
      <c r="H428" s="49"/>
      <c r="I428" s="49"/>
    </row>
    <row r="429" spans="7:9" ht="12.75">
      <c r="G429" s="49"/>
      <c r="H429" s="49"/>
      <c r="I429" s="49"/>
    </row>
    <row r="430" spans="7:9" ht="12.75">
      <c r="G430" s="49"/>
      <c r="H430" s="49"/>
      <c r="I430" s="49"/>
    </row>
    <row r="431" spans="7:9" ht="12.75">
      <c r="G431" s="49"/>
      <c r="H431" s="49"/>
      <c r="I431" s="49"/>
    </row>
    <row r="432" spans="7:9" ht="12.75">
      <c r="G432" s="49"/>
      <c r="H432" s="49"/>
      <c r="I432" s="49"/>
    </row>
    <row r="433" spans="7:9" ht="12.75">
      <c r="G433" s="49"/>
      <c r="H433" s="49"/>
      <c r="I433" s="49"/>
    </row>
    <row r="434" spans="7:9" ht="12.75">
      <c r="G434" s="49"/>
      <c r="H434" s="49"/>
      <c r="I434" s="49"/>
    </row>
    <row r="435" spans="7:9" ht="12.75">
      <c r="G435" s="49"/>
      <c r="H435" s="49"/>
      <c r="I435" s="49"/>
    </row>
    <row r="436" spans="7:9" ht="12.75">
      <c r="G436" s="49"/>
      <c r="H436" s="49"/>
      <c r="I436" s="49"/>
    </row>
    <row r="437" spans="7:9" ht="12.75">
      <c r="G437" s="49"/>
      <c r="H437" s="49"/>
      <c r="I437" s="49"/>
    </row>
    <row r="438" spans="7:9" ht="12.75">
      <c r="G438" s="49"/>
      <c r="H438" s="49"/>
      <c r="I438" s="49"/>
    </row>
    <row r="439" spans="7:9" ht="12.75">
      <c r="G439" s="49"/>
      <c r="H439" s="49"/>
      <c r="I439" s="49"/>
    </row>
    <row r="440" spans="7:9" ht="12.75">
      <c r="G440" s="49"/>
      <c r="H440" s="49"/>
      <c r="I440" s="49"/>
    </row>
    <row r="441" spans="7:9" ht="12.75">
      <c r="G441" s="49"/>
      <c r="H441" s="49"/>
      <c r="I441" s="49"/>
    </row>
    <row r="442" spans="7:9" ht="12.75">
      <c r="G442" s="49"/>
      <c r="H442" s="49"/>
      <c r="I442" s="49"/>
    </row>
    <row r="443" spans="7:9" ht="12.75">
      <c r="G443" s="49"/>
      <c r="H443" s="49"/>
      <c r="I443" s="49"/>
    </row>
    <row r="444" spans="7:9" ht="12.75">
      <c r="G444" s="49"/>
      <c r="H444" s="49"/>
      <c r="I444" s="49"/>
    </row>
    <row r="445" spans="7:9" ht="12.75">
      <c r="G445" s="49"/>
      <c r="H445" s="49"/>
      <c r="I445" s="49"/>
    </row>
    <row r="446" spans="7:9" ht="12.75">
      <c r="G446" s="49"/>
      <c r="H446" s="49"/>
      <c r="I446" s="49"/>
    </row>
    <row r="447" spans="7:9" ht="12.75">
      <c r="G447" s="49"/>
      <c r="H447" s="49"/>
      <c r="I447" s="49"/>
    </row>
    <row r="448" spans="7:9" ht="12.75">
      <c r="G448" s="49"/>
      <c r="H448" s="49"/>
      <c r="I448" s="49"/>
    </row>
    <row r="449" spans="7:9" ht="12.75">
      <c r="G449" s="49"/>
      <c r="H449" s="49"/>
      <c r="I449" s="49"/>
    </row>
    <row r="450" spans="7:9" ht="12.75">
      <c r="G450" s="49"/>
      <c r="H450" s="49"/>
      <c r="I450" s="49"/>
    </row>
    <row r="451" spans="7:9" ht="12.75">
      <c r="G451" s="49"/>
      <c r="H451" s="49"/>
      <c r="I451" s="49"/>
    </row>
    <row r="452" spans="7:9" ht="12.75">
      <c r="G452" s="49"/>
      <c r="H452" s="49"/>
      <c r="I452" s="49"/>
    </row>
    <row r="453" spans="7:9" ht="12.75">
      <c r="G453" s="49"/>
      <c r="H453" s="49"/>
      <c r="I453" s="49"/>
    </row>
    <row r="454" spans="7:9" ht="12.75">
      <c r="G454" s="49"/>
      <c r="H454" s="49"/>
      <c r="I454" s="49"/>
    </row>
    <row r="455" spans="7:9" ht="12.75">
      <c r="G455" s="49"/>
      <c r="H455" s="49"/>
      <c r="I455" s="49"/>
    </row>
    <row r="456" spans="7:9" ht="12.75">
      <c r="G456" s="49"/>
      <c r="H456" s="49"/>
      <c r="I456" s="49"/>
    </row>
    <row r="457" spans="7:9" ht="12.75">
      <c r="G457" s="49"/>
      <c r="H457" s="49"/>
      <c r="I457" s="49"/>
    </row>
    <row r="458" spans="7:9" ht="12.75">
      <c r="G458" s="49"/>
      <c r="H458" s="49"/>
      <c r="I458" s="49"/>
    </row>
    <row r="459" spans="7:9" ht="12.75">
      <c r="G459" s="49"/>
      <c r="H459" s="49"/>
      <c r="I459" s="49"/>
    </row>
    <row r="460" spans="7:9" ht="12.75">
      <c r="G460" s="49"/>
      <c r="H460" s="49"/>
      <c r="I460" s="49"/>
    </row>
    <row r="461" spans="7:9" ht="12.75">
      <c r="G461" s="49"/>
      <c r="H461" s="49"/>
      <c r="I461" s="49"/>
    </row>
    <row r="462" spans="7:9" ht="12.75">
      <c r="G462" s="49"/>
      <c r="H462" s="49"/>
      <c r="I462" s="49"/>
    </row>
    <row r="463" spans="7:9" ht="12.75">
      <c r="G463" s="49"/>
      <c r="H463" s="49"/>
      <c r="I463" s="49"/>
    </row>
    <row r="464" spans="7:9" ht="12.75">
      <c r="G464" s="49"/>
      <c r="H464" s="49"/>
      <c r="I464" s="49"/>
    </row>
    <row r="465" spans="7:9" ht="12.75">
      <c r="G465" s="49"/>
      <c r="H465" s="49"/>
      <c r="I465" s="49"/>
    </row>
    <row r="466" spans="7:9" ht="12.75">
      <c r="G466" s="49"/>
      <c r="H466" s="49"/>
      <c r="I466" s="49"/>
    </row>
    <row r="467" spans="7:9" ht="12.75">
      <c r="G467" s="49"/>
      <c r="H467" s="49"/>
      <c r="I467" s="49"/>
    </row>
    <row r="468" spans="7:9" ht="12.75">
      <c r="G468" s="49"/>
      <c r="H468" s="49"/>
      <c r="I468" s="49"/>
    </row>
    <row r="469" spans="7:9" ht="12.75">
      <c r="G469" s="49"/>
      <c r="H469" s="49"/>
      <c r="I469" s="49"/>
    </row>
    <row r="470" spans="7:9" ht="12.75">
      <c r="G470" s="49"/>
      <c r="H470" s="49"/>
      <c r="I470" s="49"/>
    </row>
    <row r="471" spans="7:9" ht="12.75">
      <c r="G471" s="49"/>
      <c r="H471" s="49"/>
      <c r="I471" s="49"/>
    </row>
    <row r="472" spans="7:9" ht="12.75">
      <c r="G472" s="49"/>
      <c r="H472" s="49"/>
      <c r="I472" s="49"/>
    </row>
    <row r="473" spans="7:9" ht="12.75">
      <c r="G473" s="49"/>
      <c r="H473" s="49"/>
      <c r="I473" s="49"/>
    </row>
    <row r="474" spans="7:9" ht="12.75">
      <c r="G474" s="49"/>
      <c r="H474" s="49"/>
      <c r="I474" s="49"/>
    </row>
    <row r="475" spans="7:9" ht="12.75">
      <c r="G475" s="49"/>
      <c r="H475" s="49"/>
      <c r="I475" s="49"/>
    </row>
    <row r="476" spans="7:9" ht="12.75">
      <c r="G476" s="49"/>
      <c r="H476" s="49"/>
      <c r="I476" s="49"/>
    </row>
    <row r="477" spans="7:9" ht="12.75">
      <c r="G477" s="49"/>
      <c r="H477" s="49"/>
      <c r="I477" s="49"/>
    </row>
    <row r="478" spans="7:9" ht="12.75">
      <c r="G478" s="49"/>
      <c r="H478" s="49"/>
      <c r="I478" s="49"/>
    </row>
    <row r="479" spans="7:9" ht="12.75">
      <c r="G479" s="49"/>
      <c r="H479" s="49"/>
      <c r="I479" s="49"/>
    </row>
    <row r="480" spans="7:9" ht="12.75">
      <c r="G480" s="49"/>
      <c r="H480" s="49"/>
      <c r="I480" s="49"/>
    </row>
    <row r="481" spans="7:9" ht="12.75">
      <c r="G481" s="49"/>
      <c r="H481" s="49"/>
      <c r="I481" s="49"/>
    </row>
    <row r="482" spans="7:9" ht="12.75">
      <c r="G482" s="49"/>
      <c r="H482" s="49"/>
      <c r="I482" s="49"/>
    </row>
    <row r="483" spans="7:9" ht="12.75">
      <c r="G483" s="49"/>
      <c r="H483" s="49"/>
      <c r="I483" s="49"/>
    </row>
    <row r="484" spans="7:9" ht="12.75">
      <c r="G484" s="49"/>
      <c r="H484" s="49"/>
      <c r="I484" s="49"/>
    </row>
    <row r="485" spans="7:9" ht="12.75">
      <c r="G485" s="49"/>
      <c r="H485" s="49"/>
      <c r="I485" s="49"/>
    </row>
    <row r="486" spans="7:9" ht="12.75">
      <c r="G486" s="49"/>
      <c r="H486" s="49"/>
      <c r="I486" s="49"/>
    </row>
    <row r="487" spans="7:9" ht="12.75">
      <c r="G487" s="49"/>
      <c r="H487" s="49"/>
      <c r="I487" s="49"/>
    </row>
    <row r="488" spans="7:9" ht="12.75">
      <c r="G488" s="49"/>
      <c r="H488" s="49"/>
      <c r="I488" s="49"/>
    </row>
    <row r="489" spans="7:9" ht="12.75">
      <c r="G489" s="49"/>
      <c r="H489" s="49"/>
      <c r="I489" s="49"/>
    </row>
    <row r="490" spans="7:9" ht="12.75">
      <c r="G490" s="49"/>
      <c r="H490" s="49"/>
      <c r="I490" s="49"/>
    </row>
    <row r="491" spans="7:9" ht="12.75">
      <c r="G491" s="49"/>
      <c r="H491" s="49"/>
      <c r="I491" s="49"/>
    </row>
    <row r="492" spans="7:9" ht="12.75">
      <c r="G492" s="49"/>
      <c r="H492" s="49"/>
      <c r="I492" s="49"/>
    </row>
    <row r="493" spans="7:9" ht="12.75">
      <c r="G493" s="49"/>
      <c r="H493" s="49"/>
      <c r="I493" s="49"/>
    </row>
    <row r="494" spans="7:9" ht="12.75">
      <c r="G494" s="49"/>
      <c r="H494" s="49"/>
      <c r="I494" s="49"/>
    </row>
    <row r="495" spans="7:9" ht="12.75">
      <c r="G495" s="49"/>
      <c r="H495" s="49"/>
      <c r="I495" s="49"/>
    </row>
    <row r="496" spans="7:9" ht="12.75">
      <c r="G496" s="49"/>
      <c r="H496" s="49"/>
      <c r="I496" s="49"/>
    </row>
    <row r="497" spans="7:9" ht="12.75">
      <c r="G497" s="49"/>
      <c r="H497" s="49"/>
      <c r="I497" s="49"/>
    </row>
    <row r="498" spans="7:9" ht="12.75">
      <c r="G498" s="49"/>
      <c r="H498" s="49"/>
      <c r="I498" s="49"/>
    </row>
    <row r="499" spans="7:9" ht="12.75">
      <c r="G499" s="49"/>
      <c r="H499" s="49"/>
      <c r="I499" s="49"/>
    </row>
    <row r="500" spans="7:9" ht="12.75">
      <c r="G500" s="49"/>
      <c r="H500" s="49"/>
      <c r="I500" s="49"/>
    </row>
    <row r="501" spans="7:9" ht="12.75">
      <c r="G501" s="49"/>
      <c r="H501" s="49"/>
      <c r="I501" s="49"/>
    </row>
    <row r="502" spans="7:9" ht="12.75">
      <c r="G502" s="49"/>
      <c r="H502" s="49"/>
      <c r="I502" s="49"/>
    </row>
    <row r="503" spans="7:9" ht="12.75">
      <c r="G503" s="49"/>
      <c r="H503" s="49"/>
      <c r="I503" s="49"/>
    </row>
    <row r="504" spans="7:9" ht="12.75">
      <c r="G504" s="49"/>
      <c r="H504" s="49"/>
      <c r="I504" s="49"/>
    </row>
    <row r="505" spans="7:9" ht="12.75">
      <c r="G505" s="49"/>
      <c r="H505" s="49"/>
      <c r="I505" s="49"/>
    </row>
    <row r="506" spans="7:9" ht="12.75">
      <c r="G506" s="49"/>
      <c r="H506" s="49"/>
      <c r="I506" s="49"/>
    </row>
    <row r="507" spans="7:9" ht="12.75">
      <c r="G507" s="49"/>
      <c r="H507" s="49"/>
      <c r="I507" s="49"/>
    </row>
    <row r="508" spans="7:9" ht="12.75">
      <c r="G508" s="49"/>
      <c r="H508" s="49"/>
      <c r="I508" s="49"/>
    </row>
    <row r="509" spans="7:9" ht="12.75">
      <c r="G509" s="49"/>
      <c r="H509" s="49"/>
      <c r="I509" s="49"/>
    </row>
  </sheetData>
  <autoFilter ref="A3:P150"/>
  <mergeCells count="9">
    <mergeCell ref="I1:I2"/>
    <mergeCell ref="G1:G2"/>
    <mergeCell ref="H1:H2"/>
    <mergeCell ref="E1:E2"/>
    <mergeCell ref="F1:F2"/>
    <mergeCell ref="A1:A2"/>
    <mergeCell ref="B1:B2"/>
    <mergeCell ref="C1:C2"/>
    <mergeCell ref="D1:D2"/>
  </mergeCells>
  <printOptions horizontalCentered="1"/>
  <pageMargins left="0.2362204724409449" right="0.1968503937007874" top="1.13" bottom="0.34" header="0.27" footer="0.21"/>
  <pageSetup horizontalDpi="600" verticalDpi="600" orientation="portrait" paperSize="9" scale="87" r:id="rId1"/>
  <headerFooter alignWithMargins="0">
    <oddHeader>&amp;L&amp;"Arial,Aldin"ROMÂNIA
JUDEŢUL MUREŞ
CONSILIUL JUDEŢEAN&amp;C&amp;"Arial,Aldin"
Programul de investiţii publice pe anul 2007&amp;R&amp;"Arial,Aldin"Anexa nr.6 la HCJ nr.____/_______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2007-06-22T07:27:52Z</cp:lastPrinted>
  <dcterms:created xsi:type="dcterms:W3CDTF">2007-01-18T12:06:18Z</dcterms:created>
  <dcterms:modified xsi:type="dcterms:W3CDTF">2007-06-22T12:55:39Z</dcterms:modified>
  <cp:category/>
  <cp:version/>
  <cp:contentType/>
  <cp:contentStatus/>
</cp:coreProperties>
</file>