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 de investitii" sheetId="1" r:id="rId1"/>
  </sheets>
  <definedNames>
    <definedName name="_xlnm._FilterDatabase" localSheetId="0" hidden="1">'lista de investitii'!$A$3:$H$165</definedName>
    <definedName name="_xlnm.Print_Titles" localSheetId="0">'lista de investitii'!$1:$3</definedName>
  </definedNames>
  <calcPr fullCalcOnLoad="1"/>
</workbook>
</file>

<file path=xl/sharedStrings.xml><?xml version="1.0" encoding="utf-8"?>
<sst xmlns="http://schemas.openxmlformats.org/spreadsheetml/2006/main" count="323" uniqueCount="217">
  <si>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</si>
  <si>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</si>
  <si>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</si>
  <si>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</si>
  <si>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</si>
  <si>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</si>
  <si>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</si>
  <si>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</si>
  <si>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</si>
  <si>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</si>
  <si>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</si>
  <si>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</si>
  <si>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</si>
  <si>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</si>
  <si>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</si>
  <si>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</si>
  <si>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</si>
  <si>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>Restaurare vitralii Sediul Administrativ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</si>
  <si>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</si>
  <si>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</si>
  <si>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</si>
  <si>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</si>
  <si>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</si>
  <si>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</si>
  <si>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</si>
  <si>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</si>
  <si>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</si>
  <si>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</si>
  <si>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</si>
  <si>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</si>
  <si>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</si>
  <si>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</si>
  <si>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</si>
  <si>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</si>
  <si>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</si>
  <si>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</si>
  <si>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</si>
  <si>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</si>
  <si>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</si>
  <si>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</si>
  <si>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</si>
  <si>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</si>
  <si>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</si>
  <si>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</si>
  <si>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</si>
  <si>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</si>
  <si>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</si>
  <si>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Autoturism </t>
  </si>
  <si>
    <t>Total cap.65</t>
  </si>
  <si>
    <t>65.B</t>
  </si>
  <si>
    <t>Reabilitarea Grădiniţei din comuna Pănet</t>
  </si>
  <si>
    <t>Total cap.66</t>
  </si>
  <si>
    <t>66.C</t>
  </si>
  <si>
    <t>PUZ spital regional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</si>
  <si>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</si>
  <si>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</si>
  <si>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</si>
  <si>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</si>
  <si>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</si>
  <si>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</si>
  <si>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</si>
  <si>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</si>
  <si>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</si>
  <si>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</si>
  <si>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</si>
  <si>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</si>
  <si>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</si>
  <si>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Capital social SC SURM</t>
  </si>
  <si>
    <t>Participare CS Asociaţia Iernuţeană</t>
  </si>
  <si>
    <t>Participare CS Asociaţia de Dezvoltare Intercomunitară "Centrul Transilvaniei"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</si>
  <si>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</si>
  <si>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</si>
  <si>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</si>
  <si>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</si>
  <si>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</si>
  <si>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</si>
  <si>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</si>
  <si>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</si>
  <si>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</si>
  <si>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</si>
  <si>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</si>
  <si>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</si>
  <si>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</si>
  <si>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</si>
  <si>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</si>
  <si>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</si>
  <si>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</si>
  <si>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</si>
  <si>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Sângeorgiu de Pădure - Bezid"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</si>
  <si>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</si>
  <si>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</si>
  <si>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</si>
  <si>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</si>
  <si>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</si>
  <si>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</si>
  <si>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</si>
  <si>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 şi centrală termică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</si>
  <si>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</si>
  <si>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</si>
  <si>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</si>
  <si>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</si>
  <si>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</si>
  <si>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</si>
  <si>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</si>
  <si>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</si>
  <si>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Firmă luminoasă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</si>
  <si>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</si>
  <si>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</si>
  <si>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</si>
  <si>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</si>
  <si>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</si>
  <si>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</si>
  <si>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</si>
  <si>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</si>
  <si>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</si>
  <si>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</si>
  <si>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</si>
  <si>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</si>
  <si>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</si>
  <si>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SF pentru Reparaţii capitale imobil Avram Iancu nr.2</t>
  </si>
  <si>
    <t>Proiect tehnic pt. Reparaţii capitale imobil Avram Iancu nr.2</t>
  </si>
  <si>
    <t>Reparaţii capitale imobil Avram Iancu nr.2</t>
  </si>
  <si>
    <t>SF, PT Muzeul Ştiinţele Naturii</t>
  </si>
  <si>
    <t>Dotări program cultural "Sate contemporane din România-Deschideri spre Europa, Aplicaţie zonală-judeţul de Mureş"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</si>
  <si>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</si>
  <si>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</si>
  <si>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</si>
  <si>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</si>
  <si>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</si>
  <si>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</si>
  <si>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</si>
  <si>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</si>
  <si>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</si>
  <si>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</si>
  <si>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</si>
  <si>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</si>
  <si>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Expertiză tehnică, SF mansardare, extindere clădire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</si>
  <si>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</si>
  <si>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</si>
  <si>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</si>
  <si>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</si>
  <si>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</si>
  <si>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</si>
  <si>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</si>
  <si>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 xml:space="preserve">Reabilitare instalaţie de încălzire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</si>
  <si>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</si>
  <si>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</si>
  <si>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</si>
  <si>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</si>
  <si>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</si>
  <si>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</si>
  <si>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</si>
  <si>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</si>
  <si>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</si>
  <si>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</si>
  <si>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</si>
  <si>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</si>
  <si>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</si>
  <si>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</si>
  <si>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</si>
  <si>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</si>
  <si>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</si>
  <si>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Sighişoara"</t>
  </si>
  <si>
    <t>Rate leasing pt. autoturismul achiziţionat în 2006</t>
  </si>
  <si>
    <t>Achiziţii de imobile - 3 case</t>
  </si>
  <si>
    <t>Sistem de alimentare cu apă pt.proiectele Phare CIA Glodeni, CIA Căpuşu de Câmpie</t>
  </si>
  <si>
    <t>Dotări-robot de bucătărie</t>
  </si>
  <si>
    <t>Realizarea unei coloane de alimentare electrică pentru CRRN Brâncoveneşti</t>
  </si>
  <si>
    <t>Instalaţie iluminat exterior la CRRN Brâncoveneşti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</si>
  <si>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</si>
  <si>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</si>
  <si>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</si>
  <si>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</si>
  <si>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</si>
  <si>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Modul protecţie staţie de alimentare cu apă</t>
  </si>
  <si>
    <t>RA AEROPORT TRANSILVANIA
total din care:</t>
  </si>
  <si>
    <t>Studii de fezabilitate pentru "Reparaţie capitală, "Cale de rulare şi platformă", "Zona Cargo" şi  "Drum perimetral-6 km"</t>
  </si>
  <si>
    <t>Proiect reorganizare fluxuri aeroport</t>
  </si>
  <si>
    <t xml:space="preserve">Execuţie separator de ulei </t>
  </si>
  <si>
    <t>Execuţie reorganizare fluxuri aerogară şi dotări aferente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</si>
  <si>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</si>
  <si>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</si>
  <si>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</si>
  <si>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</si>
  <si>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</si>
  <si>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</si>
  <si>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</si>
  <si>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</si>
  <si>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</si>
  <si>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</si>
  <si>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</si>
  <si>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</si>
  <si>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</si>
  <si>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</si>
  <si>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</si>
  <si>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3.8</t>
  </si>
  <si>
    <t>echipamente pentru multifuncţional</t>
  </si>
  <si>
    <t>3.9</t>
  </si>
  <si>
    <t>achiziţie cabină modulară prefabricată acces aeroport</t>
  </si>
  <si>
    <t>3.10</t>
  </si>
  <si>
    <t>echipament autopropulsat pentru curăţenie aerogară</t>
  </si>
  <si>
    <t>3.11</t>
  </si>
  <si>
    <t>sistem acces parcare</t>
  </si>
  <si>
    <t>3.12</t>
  </si>
  <si>
    <t>achiziţie maşină pentru tăiat beton cu motor termic</t>
  </si>
  <si>
    <t>3.13</t>
  </si>
  <si>
    <t>achiziţie mai mecanic cu motor termic</t>
  </si>
  <si>
    <t>3.14</t>
  </si>
  <si>
    <t>achiziţie pikamer cu motor termic</t>
  </si>
  <si>
    <t>cheltuieli de capital finanţate din venituri proprii</t>
  </si>
  <si>
    <t>SALVAMONT total din care:</t>
  </si>
  <si>
    <t>54.C</t>
  </si>
  <si>
    <t>Dotări -(scuter de zăpadă, ATV, remorcă pentru scuter de zăpadă, dispozitiv pacient timp de iarna)</t>
  </si>
  <si>
    <t>54.B</t>
  </si>
  <si>
    <t>Construcţie punct de lucru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</si>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</sst>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0" fillId="4" borderId="1" xfId="17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2" fontId="8" fillId="3" borderId="1" xfId="17" applyNumberFormat="1" applyFont="1" applyFill="1" applyBorder="1" applyAlignment="1">
      <alignment horizontal="left" vertical="center" wrapText="1"/>
      <protection/>
    </xf>
    <xf numFmtId="3" fontId="8" fillId="3" borderId="1" xfId="0" applyNumberFormat="1" applyFont="1" applyFill="1" applyBorder="1" applyAlignment="1">
      <alignment vertical="center"/>
    </xf>
    <xf numFmtId="2" fontId="7" fillId="4" borderId="1" xfId="17" applyNumberFormat="1" applyFont="1" applyFill="1" applyBorder="1" applyAlignment="1">
      <alignment horizontal="left" vertical="center" wrapText="1"/>
      <protection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2" fontId="0" fillId="0" borderId="1" xfId="17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6">
    <tabColor indexed="12"/>
  </sheetPr>
  <dimension ref="A1:H170"/>
  <sheetViews>
    <sheetView tabSelected="1" workbookViewId="0" topLeftCell="A1">
      <pane ySplit="4" topLeftCell="BM5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6.8515625" style="45" customWidth="1"/>
    <col min="2" max="2" width="4.57421875" style="45" customWidth="1"/>
    <col min="3" max="3" width="46.140625" style="46" customWidth="1"/>
    <col min="4" max="4" width="10.28125" style="47" customWidth="1"/>
    <col min="5" max="5" width="9.57421875" style="47" customWidth="1"/>
    <col min="6" max="6" width="11.421875" style="47" customWidth="1"/>
    <col min="7" max="7" width="10.140625" style="4" customWidth="1"/>
    <col min="8" max="8" width="10.140625" style="4" bestFit="1" customWidth="1"/>
    <col min="9" max="16384" width="9.140625" style="4" customWidth="1"/>
  </cols>
  <sheetData>
    <row r="1" spans="1:6" ht="38.2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ht="12.75">
      <c r="A2" s="1"/>
      <c r="B2" s="1"/>
      <c r="C2" s="2"/>
      <c r="D2" s="1"/>
      <c r="E2" s="5"/>
      <c r="F2" s="5"/>
    </row>
    <row r="3" spans="1:6" ht="12.75">
      <c r="A3" s="6">
        <v>0</v>
      </c>
      <c r="B3" s="6">
        <v>1</v>
      </c>
      <c r="C3" s="7">
        <v>2</v>
      </c>
      <c r="D3" s="6">
        <v>3</v>
      </c>
      <c r="E3" s="6">
        <v>4</v>
      </c>
      <c r="F3" s="6">
        <v>5</v>
      </c>
    </row>
    <row r="4" spans="1:8" ht="12.75">
      <c r="A4" s="8"/>
      <c r="B4" s="9"/>
      <c r="C4" s="10" t="s">
        <v>6</v>
      </c>
      <c r="D4" s="11">
        <f>D5+D66+D102+D106+D109+D113+D135+D140+D161+D164</f>
        <v>19017965</v>
      </c>
      <c r="E4" s="11">
        <f>E5+E66+E102+E106+E109+E113+E135+E140+E161+E164</f>
        <v>-189000</v>
      </c>
      <c r="F4" s="11">
        <f>F5+F66+F102+F106+F109+F113+F135+F140+F161+F164</f>
        <v>18828965</v>
      </c>
      <c r="H4" s="12"/>
    </row>
    <row r="5" spans="1:6" ht="12.75">
      <c r="A5" s="13"/>
      <c r="B5" s="14"/>
      <c r="C5" s="15" t="s">
        <v>7</v>
      </c>
      <c r="D5" s="16">
        <f>D6+D37+D48+D51+D56+D63+D35+D33+D31</f>
        <v>9066434</v>
      </c>
      <c r="E5" s="16">
        <f>E6+E37+E48+E51+E56+E63+E35+E33+E31</f>
        <v>-420000</v>
      </c>
      <c r="F5" s="16">
        <f>F6+F37+F48+F51+F56+F63+F35+F33+F31</f>
        <v>8646434</v>
      </c>
    </row>
    <row r="6" spans="1:8" ht="12.75">
      <c r="A6" s="17"/>
      <c r="B6" s="18"/>
      <c r="C6" s="19" t="s">
        <v>8</v>
      </c>
      <c r="D6" s="20">
        <f>SUM(D7:D13)+D14+D20+D26+D29</f>
        <v>2584888</v>
      </c>
      <c r="E6" s="20">
        <f>SUM(E7:E13)+E14+E20+E26+E29</f>
        <v>-420000</v>
      </c>
      <c r="F6" s="20">
        <f>SUM(F7:F13)+F14+F20+F26+F29</f>
        <v>2164888</v>
      </c>
      <c r="H6" s="12"/>
    </row>
    <row r="7" spans="1:6" ht="25.5">
      <c r="A7" s="17" t="s">
        <v>9</v>
      </c>
      <c r="B7" s="17">
        <v>1</v>
      </c>
      <c r="C7" s="21" t="s">
        <v>10</v>
      </c>
      <c r="D7" s="22">
        <v>65000</v>
      </c>
      <c r="E7" s="22"/>
      <c r="F7" s="22">
        <f aca="true" t="shared" si="0" ref="F7:F13">D7+E7</f>
        <v>65000</v>
      </c>
    </row>
    <row r="8" spans="1:6" ht="25.5">
      <c r="A8" s="17" t="s">
        <v>9</v>
      </c>
      <c r="B8" s="17">
        <v>2</v>
      </c>
      <c r="C8" s="21" t="s">
        <v>11</v>
      </c>
      <c r="D8" s="22">
        <v>5000</v>
      </c>
      <c r="E8" s="22"/>
      <c r="F8" s="22">
        <f t="shared" si="0"/>
        <v>5000</v>
      </c>
    </row>
    <row r="9" spans="1:6" ht="12.75">
      <c r="A9" s="17" t="s">
        <v>9</v>
      </c>
      <c r="B9" s="17">
        <v>3</v>
      </c>
      <c r="C9" s="21" t="s">
        <v>12</v>
      </c>
      <c r="D9" s="22">
        <v>100000</v>
      </c>
      <c r="E9" s="22"/>
      <c r="F9" s="22">
        <f t="shared" si="0"/>
        <v>100000</v>
      </c>
    </row>
    <row r="10" spans="1:6" ht="25.5">
      <c r="A10" s="17" t="s">
        <v>9</v>
      </c>
      <c r="B10" s="17">
        <v>4</v>
      </c>
      <c r="C10" s="21" t="s">
        <v>13</v>
      </c>
      <c r="D10" s="22">
        <v>69500</v>
      </c>
      <c r="E10" s="22"/>
      <c r="F10" s="22">
        <f t="shared" si="0"/>
        <v>69500</v>
      </c>
    </row>
    <row r="11" spans="1:6" ht="25.5">
      <c r="A11" s="17" t="s">
        <v>9</v>
      </c>
      <c r="B11" s="17">
        <v>5</v>
      </c>
      <c r="C11" s="21" t="s">
        <v>14</v>
      </c>
      <c r="D11" s="22">
        <v>50000</v>
      </c>
      <c r="E11" s="22"/>
      <c r="F11" s="22">
        <f t="shared" si="0"/>
        <v>50000</v>
      </c>
    </row>
    <row r="12" spans="1:6" ht="25.5">
      <c r="A12" s="17" t="s">
        <v>15</v>
      </c>
      <c r="B12" s="17">
        <v>6</v>
      </c>
      <c r="C12" s="21" t="s">
        <v>16</v>
      </c>
      <c r="D12" s="22">
        <v>700000</v>
      </c>
      <c r="E12" s="22">
        <v>-245000</v>
      </c>
      <c r="F12" s="22">
        <f t="shared" si="0"/>
        <v>455000</v>
      </c>
    </row>
    <row r="13" spans="1:6" ht="12.75">
      <c r="A13" s="17" t="s">
        <v>15</v>
      </c>
      <c r="B13" s="17">
        <v>7</v>
      </c>
      <c r="C13" s="23" t="s">
        <v>17</v>
      </c>
      <c r="D13" s="22">
        <v>460000</v>
      </c>
      <c r="E13" s="22"/>
      <c r="F13" s="22">
        <f t="shared" si="0"/>
        <v>460000</v>
      </c>
    </row>
    <row r="14" spans="1:6" ht="12.75">
      <c r="A14" s="17"/>
      <c r="B14" s="17">
        <v>6</v>
      </c>
      <c r="C14" s="24" t="s">
        <v>18</v>
      </c>
      <c r="D14" s="25">
        <f>SUM(D15:D19)</f>
        <v>676500</v>
      </c>
      <c r="E14" s="25">
        <f>SUM(E15:E19)</f>
        <v>-191500</v>
      </c>
      <c r="F14" s="25">
        <f>SUM(F15:F19)</f>
        <v>485000</v>
      </c>
    </row>
    <row r="15" spans="1:6" ht="12.75">
      <c r="A15" s="17" t="s">
        <v>9</v>
      </c>
      <c r="B15" s="17" t="s">
        <v>19</v>
      </c>
      <c r="C15" s="21" t="s">
        <v>20</v>
      </c>
      <c r="D15" s="22">
        <v>72000</v>
      </c>
      <c r="E15" s="22"/>
      <c r="F15" s="22">
        <f>D15+E15</f>
        <v>72000</v>
      </c>
    </row>
    <row r="16" spans="1:6" ht="12.75">
      <c r="A16" s="17" t="s">
        <v>9</v>
      </c>
      <c r="B16" s="17" t="s">
        <v>21</v>
      </c>
      <c r="C16" s="21" t="s">
        <v>22</v>
      </c>
      <c r="D16" s="22">
        <v>65600</v>
      </c>
      <c r="E16" s="22"/>
      <c r="F16" s="22">
        <f>D16+E16</f>
        <v>65600</v>
      </c>
    </row>
    <row r="17" spans="1:6" ht="25.5">
      <c r="A17" s="17" t="s">
        <v>9</v>
      </c>
      <c r="B17" s="17" t="s">
        <v>23</v>
      </c>
      <c r="C17" s="21" t="s">
        <v>24</v>
      </c>
      <c r="D17" s="22">
        <v>500000</v>
      </c>
      <c r="E17" s="22">
        <v>-191500</v>
      </c>
      <c r="F17" s="22">
        <f>D17+E17</f>
        <v>308500</v>
      </c>
    </row>
    <row r="18" spans="1:6" ht="25.5">
      <c r="A18" s="17" t="s">
        <v>9</v>
      </c>
      <c r="B18" s="17" t="s">
        <v>25</v>
      </c>
      <c r="C18" s="21" t="s">
        <v>26</v>
      </c>
      <c r="D18" s="22">
        <v>25000</v>
      </c>
      <c r="E18" s="22"/>
      <c r="F18" s="22">
        <f>D18+E18</f>
        <v>25000</v>
      </c>
    </row>
    <row r="19" spans="1:6" ht="12.75">
      <c r="A19" s="17" t="s">
        <v>9</v>
      </c>
      <c r="B19" s="17" t="s">
        <v>27</v>
      </c>
      <c r="C19" s="21" t="s">
        <v>28</v>
      </c>
      <c r="D19" s="22">
        <v>13900</v>
      </c>
      <c r="E19" s="22"/>
      <c r="F19" s="22">
        <f>D19+E19</f>
        <v>13900</v>
      </c>
    </row>
    <row r="20" spans="1:6" ht="12.75">
      <c r="A20" s="17"/>
      <c r="B20" s="17">
        <v>7</v>
      </c>
      <c r="C20" s="24" t="s">
        <v>29</v>
      </c>
      <c r="D20" s="25">
        <f>SUM(D21:D25)</f>
        <v>283388</v>
      </c>
      <c r="E20" s="25">
        <f>SUM(E21:E25)</f>
        <v>0</v>
      </c>
      <c r="F20" s="25">
        <f>SUM(F21:F25)</f>
        <v>283388</v>
      </c>
    </row>
    <row r="21" spans="1:6" ht="12.75">
      <c r="A21" s="17" t="s">
        <v>9</v>
      </c>
      <c r="B21" s="17" t="s">
        <v>30</v>
      </c>
      <c r="C21" s="21" t="s">
        <v>31</v>
      </c>
      <c r="D21" s="22">
        <v>26600</v>
      </c>
      <c r="E21" s="22"/>
      <c r="F21" s="22">
        <f>D21+E21</f>
        <v>26600</v>
      </c>
    </row>
    <row r="22" spans="1:6" ht="25.5">
      <c r="A22" s="17" t="s">
        <v>9</v>
      </c>
      <c r="B22" s="17" t="s">
        <v>32</v>
      </c>
      <c r="C22" s="21" t="s">
        <v>33</v>
      </c>
      <c r="D22" s="22">
        <v>188942</v>
      </c>
      <c r="E22" s="22">
        <v>-115142</v>
      </c>
      <c r="F22" s="22">
        <f>D22+E22</f>
        <v>73800</v>
      </c>
    </row>
    <row r="23" spans="1:6" ht="12.75">
      <c r="A23" s="17" t="s">
        <v>9</v>
      </c>
      <c r="B23" s="17" t="s">
        <v>34</v>
      </c>
      <c r="C23" s="21" t="s">
        <v>35</v>
      </c>
      <c r="D23" s="22">
        <v>39092</v>
      </c>
      <c r="E23" s="22">
        <f>110764-1</f>
        <v>110763</v>
      </c>
      <c r="F23" s="22">
        <f>D23+E23</f>
        <v>149855</v>
      </c>
    </row>
    <row r="24" spans="1:6" ht="12.75">
      <c r="A24" s="17" t="s">
        <v>9</v>
      </c>
      <c r="B24" s="17" t="s">
        <v>36</v>
      </c>
      <c r="C24" s="21" t="s">
        <v>37</v>
      </c>
      <c r="D24" s="22">
        <v>20849</v>
      </c>
      <c r="E24" s="22">
        <v>4380</v>
      </c>
      <c r="F24" s="22">
        <f>D24+E24</f>
        <v>25229</v>
      </c>
    </row>
    <row r="25" spans="1:6" ht="12.75">
      <c r="A25" s="17" t="s">
        <v>9</v>
      </c>
      <c r="B25" s="17" t="s">
        <v>38</v>
      </c>
      <c r="C25" s="21" t="s">
        <v>39</v>
      </c>
      <c r="D25" s="22">
        <v>7905</v>
      </c>
      <c r="E25" s="22">
        <v>-1</v>
      </c>
      <c r="F25" s="22">
        <f>D25+E25</f>
        <v>7904</v>
      </c>
    </row>
    <row r="26" spans="1:6" ht="25.5">
      <c r="A26" s="17"/>
      <c r="B26" s="17">
        <v>8</v>
      </c>
      <c r="C26" s="24" t="s">
        <v>40</v>
      </c>
      <c r="D26" s="25">
        <f>D27+D28</f>
        <v>20500</v>
      </c>
      <c r="E26" s="25">
        <f>E27+E28</f>
        <v>16500</v>
      </c>
      <c r="F26" s="25">
        <f>F27+F28</f>
        <v>37000</v>
      </c>
    </row>
    <row r="27" spans="1:6" ht="25.5">
      <c r="A27" s="17" t="s">
        <v>9</v>
      </c>
      <c r="B27" s="17" t="s">
        <v>41</v>
      </c>
      <c r="C27" s="21" t="s">
        <v>42</v>
      </c>
      <c r="D27" s="22">
        <v>10000</v>
      </c>
      <c r="E27" s="22">
        <v>11000</v>
      </c>
      <c r="F27" s="22">
        <f>D27+E27</f>
        <v>21000</v>
      </c>
    </row>
    <row r="28" spans="1:6" ht="12.75">
      <c r="A28" s="17" t="s">
        <v>9</v>
      </c>
      <c r="B28" s="17" t="s">
        <v>43</v>
      </c>
      <c r="C28" s="21" t="s">
        <v>44</v>
      </c>
      <c r="D28" s="22">
        <v>10500</v>
      </c>
      <c r="E28" s="22">
        <v>5500</v>
      </c>
      <c r="F28" s="22">
        <f>D28+E28</f>
        <v>16000</v>
      </c>
    </row>
    <row r="29" spans="1:6" ht="12.75">
      <c r="A29" s="17"/>
      <c r="B29" s="17">
        <v>9</v>
      </c>
      <c r="C29" s="24" t="s">
        <v>45</v>
      </c>
      <c r="D29" s="25">
        <f>D30</f>
        <v>155000</v>
      </c>
      <c r="E29" s="25">
        <f>E30</f>
        <v>0</v>
      </c>
      <c r="F29" s="25">
        <f>F30</f>
        <v>155000</v>
      </c>
    </row>
    <row r="30" spans="1:6" ht="12.75">
      <c r="A30" s="17" t="s">
        <v>9</v>
      </c>
      <c r="B30" s="17" t="s">
        <v>46</v>
      </c>
      <c r="C30" s="21" t="s">
        <v>47</v>
      </c>
      <c r="D30" s="22">
        <v>155000</v>
      </c>
      <c r="E30" s="22"/>
      <c r="F30" s="22">
        <f>D30+E30</f>
        <v>155000</v>
      </c>
    </row>
    <row r="31" spans="1:6" ht="12.75">
      <c r="A31" s="17"/>
      <c r="B31" s="17"/>
      <c r="C31" s="19" t="s">
        <v>48</v>
      </c>
      <c r="D31" s="26">
        <f>D32</f>
        <v>500000</v>
      </c>
      <c r="E31" s="26">
        <f>E32</f>
        <v>0</v>
      </c>
      <c r="F31" s="26">
        <f>F32</f>
        <v>500000</v>
      </c>
    </row>
    <row r="32" spans="1:6" ht="12.75">
      <c r="A32" s="17" t="s">
        <v>49</v>
      </c>
      <c r="B32" s="17">
        <v>1</v>
      </c>
      <c r="C32" s="21" t="s">
        <v>50</v>
      </c>
      <c r="D32" s="22">
        <v>500000</v>
      </c>
      <c r="E32" s="22"/>
      <c r="F32" s="22">
        <f>D32+E32</f>
        <v>500000</v>
      </c>
    </row>
    <row r="33" spans="1:6" ht="12.75">
      <c r="A33" s="17"/>
      <c r="B33" s="17"/>
      <c r="C33" s="19" t="s">
        <v>51</v>
      </c>
      <c r="D33" s="26">
        <f>D34</f>
        <v>40000</v>
      </c>
      <c r="E33" s="26">
        <f>E34</f>
        <v>0</v>
      </c>
      <c r="F33" s="26">
        <f>F34</f>
        <v>40000</v>
      </c>
    </row>
    <row r="34" spans="1:6" ht="12.75">
      <c r="A34" s="17" t="s">
        <v>52</v>
      </c>
      <c r="B34" s="17">
        <v>1</v>
      </c>
      <c r="C34" s="21" t="s">
        <v>53</v>
      </c>
      <c r="D34" s="22">
        <v>40000</v>
      </c>
      <c r="E34" s="22"/>
      <c r="F34" s="22">
        <f>D34+E34</f>
        <v>40000</v>
      </c>
    </row>
    <row r="35" spans="1:6" ht="12.75">
      <c r="A35" s="17"/>
      <c r="B35" s="17"/>
      <c r="C35" s="19" t="s">
        <v>54</v>
      </c>
      <c r="D35" s="26">
        <f>D36</f>
        <v>30000</v>
      </c>
      <c r="E35" s="26">
        <f>E36</f>
        <v>0</v>
      </c>
      <c r="F35" s="26">
        <f>F36</f>
        <v>30000</v>
      </c>
    </row>
    <row r="36" spans="1:6" ht="38.25">
      <c r="A36" s="17" t="s">
        <v>55</v>
      </c>
      <c r="B36" s="17">
        <v>1</v>
      </c>
      <c r="C36" s="23" t="s">
        <v>56</v>
      </c>
      <c r="D36" s="22">
        <v>30000</v>
      </c>
      <c r="E36" s="22"/>
      <c r="F36" s="22">
        <f>D36+E36</f>
        <v>30000</v>
      </c>
    </row>
    <row r="37" spans="1:6" ht="12.75">
      <c r="A37" s="17"/>
      <c r="B37" s="17"/>
      <c r="C37" s="19" t="s">
        <v>57</v>
      </c>
      <c r="D37" s="26">
        <f>SUM(D38:D47)</f>
        <v>2941800</v>
      </c>
      <c r="E37" s="26">
        <f>SUM(E38:E47)</f>
        <v>0</v>
      </c>
      <c r="F37" s="26">
        <f>SUM(F38:F47)</f>
        <v>2941800</v>
      </c>
    </row>
    <row r="38" spans="1:6" ht="51">
      <c r="A38" s="17" t="s">
        <v>58</v>
      </c>
      <c r="B38" s="17">
        <v>1</v>
      </c>
      <c r="C38" s="21" t="s">
        <v>59</v>
      </c>
      <c r="D38" s="22">
        <v>900000</v>
      </c>
      <c r="E38" s="22"/>
      <c r="F38" s="22">
        <f aca="true" t="shared" si="1" ref="F38:F47">D38+E38</f>
        <v>900000</v>
      </c>
    </row>
    <row r="39" spans="1:6" ht="12.75">
      <c r="A39" s="17" t="s">
        <v>60</v>
      </c>
      <c r="B39" s="17">
        <v>2</v>
      </c>
      <c r="C39" s="27" t="s">
        <v>61</v>
      </c>
      <c r="D39" s="22">
        <v>20000</v>
      </c>
      <c r="E39" s="22"/>
      <c r="F39" s="22">
        <f t="shared" si="1"/>
        <v>20000</v>
      </c>
    </row>
    <row r="40" spans="1:6" ht="51">
      <c r="A40" s="17" t="s">
        <v>60</v>
      </c>
      <c r="B40" s="17">
        <v>3</v>
      </c>
      <c r="C40" s="21" t="s">
        <v>62</v>
      </c>
      <c r="D40" s="22">
        <v>17000</v>
      </c>
      <c r="E40" s="22"/>
      <c r="F40" s="22">
        <f t="shared" si="1"/>
        <v>17000</v>
      </c>
    </row>
    <row r="41" spans="1:6" ht="38.25">
      <c r="A41" s="17" t="s">
        <v>60</v>
      </c>
      <c r="B41" s="17">
        <v>4</v>
      </c>
      <c r="C41" s="21" t="s">
        <v>63</v>
      </c>
      <c r="D41" s="22">
        <v>17000</v>
      </c>
      <c r="E41" s="22"/>
      <c r="F41" s="22">
        <f t="shared" si="1"/>
        <v>17000</v>
      </c>
    </row>
    <row r="42" spans="1:6" ht="38.25">
      <c r="A42" s="17" t="s">
        <v>60</v>
      </c>
      <c r="B42" s="17">
        <v>5</v>
      </c>
      <c r="C42" s="21" t="s">
        <v>64</v>
      </c>
      <c r="D42" s="22">
        <v>17000</v>
      </c>
      <c r="E42" s="22"/>
      <c r="F42" s="22">
        <f t="shared" si="1"/>
        <v>17000</v>
      </c>
    </row>
    <row r="43" spans="1:6" ht="38.25">
      <c r="A43" s="17" t="s">
        <v>60</v>
      </c>
      <c r="B43" s="17">
        <v>6</v>
      </c>
      <c r="C43" s="21" t="s">
        <v>65</v>
      </c>
      <c r="D43" s="22">
        <v>48800</v>
      </c>
      <c r="E43" s="22"/>
      <c r="F43" s="22">
        <f t="shared" si="1"/>
        <v>48800</v>
      </c>
    </row>
    <row r="44" spans="1:6" ht="38.25">
      <c r="A44" s="17" t="s">
        <v>60</v>
      </c>
      <c r="B44" s="17">
        <v>7</v>
      </c>
      <c r="C44" s="21" t="s">
        <v>66</v>
      </c>
      <c r="D44" s="22">
        <v>17000</v>
      </c>
      <c r="E44" s="22"/>
      <c r="F44" s="22">
        <f t="shared" si="1"/>
        <v>17000</v>
      </c>
    </row>
    <row r="45" spans="1:6" ht="12.75">
      <c r="A45" s="17" t="s">
        <v>60</v>
      </c>
      <c r="B45" s="17">
        <v>8</v>
      </c>
      <c r="C45" s="21" t="s">
        <v>67</v>
      </c>
      <c r="D45" s="22">
        <v>1884000</v>
      </c>
      <c r="E45" s="22"/>
      <c r="F45" s="22">
        <f t="shared" si="1"/>
        <v>1884000</v>
      </c>
    </row>
    <row r="46" spans="1:6" ht="12.75">
      <c r="A46" s="17" t="s">
        <v>60</v>
      </c>
      <c r="B46" s="17">
        <v>9</v>
      </c>
      <c r="C46" s="21" t="s">
        <v>68</v>
      </c>
      <c r="D46" s="22">
        <v>1000</v>
      </c>
      <c r="E46" s="22"/>
      <c r="F46" s="22">
        <f t="shared" si="1"/>
        <v>1000</v>
      </c>
    </row>
    <row r="47" spans="1:6" ht="25.5">
      <c r="A47" s="17" t="s">
        <v>60</v>
      </c>
      <c r="B47" s="17">
        <v>10</v>
      </c>
      <c r="C47" s="21" t="s">
        <v>69</v>
      </c>
      <c r="D47" s="22">
        <v>20000</v>
      </c>
      <c r="E47" s="22"/>
      <c r="F47" s="22">
        <f t="shared" si="1"/>
        <v>20000</v>
      </c>
    </row>
    <row r="48" spans="1:6" ht="12.75">
      <c r="A48" s="17"/>
      <c r="B48" s="17"/>
      <c r="C48" s="19" t="s">
        <v>70</v>
      </c>
      <c r="D48" s="26">
        <f>SUM(D49:D50)</f>
        <v>475000</v>
      </c>
      <c r="E48" s="26">
        <f>SUM(E49:E50)</f>
        <v>0</v>
      </c>
      <c r="F48" s="26">
        <f>SUM(F49:F50)</f>
        <v>475000</v>
      </c>
    </row>
    <row r="49" spans="1:6" ht="25.5">
      <c r="A49" s="17" t="s">
        <v>71</v>
      </c>
      <c r="B49" s="17">
        <v>1</v>
      </c>
      <c r="C49" s="21" t="s">
        <v>72</v>
      </c>
      <c r="D49" s="22">
        <v>175000</v>
      </c>
      <c r="E49" s="22"/>
      <c r="F49" s="22">
        <f>D49+E49</f>
        <v>175000</v>
      </c>
    </row>
    <row r="50" spans="1:7" ht="25.5">
      <c r="A50" s="17" t="s">
        <v>71</v>
      </c>
      <c r="B50" s="17">
        <v>2</v>
      </c>
      <c r="C50" s="21" t="s">
        <v>73</v>
      </c>
      <c r="D50" s="22">
        <v>300000</v>
      </c>
      <c r="E50" s="22"/>
      <c r="F50" s="22">
        <f>D50+E50</f>
        <v>300000</v>
      </c>
      <c r="G50" s="12"/>
    </row>
    <row r="51" spans="1:6" ht="12.75">
      <c r="A51" s="17"/>
      <c r="B51" s="18"/>
      <c r="C51" s="19" t="s">
        <v>74</v>
      </c>
      <c r="D51" s="26">
        <f>SUM(D52:D55)</f>
        <v>170080</v>
      </c>
      <c r="E51" s="26">
        <f>SUM(E52:E55)</f>
        <v>0</v>
      </c>
      <c r="F51" s="26">
        <f>SUM(F52:F55)</f>
        <v>170080</v>
      </c>
    </row>
    <row r="52" spans="1:6" ht="12.75">
      <c r="A52" s="17" t="s">
        <v>75</v>
      </c>
      <c r="B52" s="17">
        <v>1</v>
      </c>
      <c r="C52" s="21" t="s">
        <v>76</v>
      </c>
      <c r="D52" s="22">
        <v>41080</v>
      </c>
      <c r="E52" s="22"/>
      <c r="F52" s="22">
        <f>D52+E52</f>
        <v>41080</v>
      </c>
    </row>
    <row r="53" spans="1:6" ht="25.5">
      <c r="A53" s="17" t="s">
        <v>75</v>
      </c>
      <c r="B53" s="17">
        <v>2</v>
      </c>
      <c r="C53" s="21" t="s">
        <v>77</v>
      </c>
      <c r="D53" s="22">
        <v>30000</v>
      </c>
      <c r="E53" s="22"/>
      <c r="F53" s="22">
        <f>D53+E53</f>
        <v>30000</v>
      </c>
    </row>
    <row r="54" spans="1:6" ht="51">
      <c r="A54" s="17" t="s">
        <v>75</v>
      </c>
      <c r="B54" s="17">
        <v>3</v>
      </c>
      <c r="C54" s="21" t="s">
        <v>78</v>
      </c>
      <c r="D54" s="22">
        <v>79000</v>
      </c>
      <c r="E54" s="22"/>
      <c r="F54" s="22">
        <f>D54+E54</f>
        <v>79000</v>
      </c>
    </row>
    <row r="55" spans="1:6" ht="12.75">
      <c r="A55" s="17" t="s">
        <v>75</v>
      </c>
      <c r="B55" s="17">
        <v>4</v>
      </c>
      <c r="C55" s="21" t="s">
        <v>79</v>
      </c>
      <c r="D55" s="22">
        <v>20000</v>
      </c>
      <c r="E55" s="22"/>
      <c r="F55" s="22">
        <f>D55+E55</f>
        <v>20000</v>
      </c>
    </row>
    <row r="56" spans="1:6" ht="12.75">
      <c r="A56" s="17"/>
      <c r="B56" s="18"/>
      <c r="C56" s="24" t="s">
        <v>80</v>
      </c>
      <c r="D56" s="26">
        <f>SUM(D57:D62)</f>
        <v>2319666</v>
      </c>
      <c r="E56" s="26">
        <f>SUM(E57:E62)</f>
        <v>0</v>
      </c>
      <c r="F56" s="26">
        <f>SUM(F57:F62)</f>
        <v>2319666</v>
      </c>
    </row>
    <row r="57" spans="1:6" ht="12.75">
      <c r="A57" s="17" t="s">
        <v>81</v>
      </c>
      <c r="B57" s="17">
        <v>1</v>
      </c>
      <c r="C57" s="21" t="s">
        <v>82</v>
      </c>
      <c r="D57" s="22">
        <v>29666</v>
      </c>
      <c r="E57" s="22"/>
      <c r="F57" s="22">
        <f aca="true" t="shared" si="2" ref="F57:F62">D57+E57</f>
        <v>29666</v>
      </c>
    </row>
    <row r="58" spans="1:6" ht="25.5">
      <c r="A58" s="17" t="s">
        <v>81</v>
      </c>
      <c r="B58" s="17">
        <v>2</v>
      </c>
      <c r="C58" s="21" t="s">
        <v>83</v>
      </c>
      <c r="D58" s="22">
        <v>1440000</v>
      </c>
      <c r="E58" s="22"/>
      <c r="F58" s="22">
        <f t="shared" si="2"/>
        <v>1440000</v>
      </c>
    </row>
    <row r="59" spans="1:6" ht="63.75">
      <c r="A59" s="17" t="s">
        <v>84</v>
      </c>
      <c r="B59" s="17">
        <v>3</v>
      </c>
      <c r="C59" s="21" t="s">
        <v>85</v>
      </c>
      <c r="D59" s="22">
        <v>350000</v>
      </c>
      <c r="E59" s="22"/>
      <c r="F59" s="22">
        <f t="shared" si="2"/>
        <v>350000</v>
      </c>
    </row>
    <row r="60" spans="1:6" ht="38.25">
      <c r="A60" s="17" t="s">
        <v>84</v>
      </c>
      <c r="B60" s="17">
        <v>4</v>
      </c>
      <c r="C60" s="21" t="s">
        <v>86</v>
      </c>
      <c r="D60" s="22">
        <v>100000</v>
      </c>
      <c r="E60" s="22"/>
      <c r="F60" s="22">
        <f t="shared" si="2"/>
        <v>100000</v>
      </c>
    </row>
    <row r="61" spans="1:6" ht="38.25">
      <c r="A61" s="17" t="s">
        <v>81</v>
      </c>
      <c r="B61" s="17">
        <v>5</v>
      </c>
      <c r="C61" s="21" t="s">
        <v>87</v>
      </c>
      <c r="D61" s="22">
        <v>250000</v>
      </c>
      <c r="E61" s="22"/>
      <c r="F61" s="22">
        <f t="shared" si="2"/>
        <v>250000</v>
      </c>
    </row>
    <row r="62" spans="1:6" ht="25.5">
      <c r="A62" s="17" t="s">
        <v>81</v>
      </c>
      <c r="B62" s="17">
        <v>6</v>
      </c>
      <c r="C62" s="21" t="s">
        <v>88</v>
      </c>
      <c r="D62" s="22">
        <v>150000</v>
      </c>
      <c r="E62" s="22"/>
      <c r="F62" s="22">
        <f t="shared" si="2"/>
        <v>150000</v>
      </c>
    </row>
    <row r="63" spans="1:6" ht="12.75">
      <c r="A63" s="17"/>
      <c r="B63" s="17"/>
      <c r="C63" s="24" t="s">
        <v>89</v>
      </c>
      <c r="D63" s="26">
        <f aca="true" t="shared" si="3" ref="D63:F64">D64</f>
        <v>5000</v>
      </c>
      <c r="E63" s="26">
        <f t="shared" si="3"/>
        <v>0</v>
      </c>
      <c r="F63" s="26">
        <f t="shared" si="3"/>
        <v>5000</v>
      </c>
    </row>
    <row r="64" spans="1:6" ht="25.5">
      <c r="A64" s="17"/>
      <c r="B64" s="17"/>
      <c r="C64" s="28" t="s">
        <v>90</v>
      </c>
      <c r="D64" s="29">
        <f t="shared" si="3"/>
        <v>5000</v>
      </c>
      <c r="E64" s="29">
        <f t="shared" si="3"/>
        <v>0</v>
      </c>
      <c r="F64" s="29">
        <f t="shared" si="3"/>
        <v>5000</v>
      </c>
    </row>
    <row r="65" spans="1:6" ht="12.75">
      <c r="A65" s="17" t="s">
        <v>91</v>
      </c>
      <c r="B65" s="30">
        <v>1</v>
      </c>
      <c r="C65" s="31" t="s">
        <v>92</v>
      </c>
      <c r="D65" s="32">
        <v>5000</v>
      </c>
      <c r="E65" s="32"/>
      <c r="F65" s="22">
        <f>D65+E65</f>
        <v>5000</v>
      </c>
    </row>
    <row r="66" spans="1:6" ht="25.5">
      <c r="A66" s="13"/>
      <c r="B66" s="13"/>
      <c r="C66" s="33" t="s">
        <v>93</v>
      </c>
      <c r="D66" s="34">
        <f>D67+D73+D80+D94+D96+D98+D77</f>
        <v>3587405</v>
      </c>
      <c r="E66" s="34">
        <f>E67+E73+E80+E94+E96+E98+E77</f>
        <v>0</v>
      </c>
      <c r="F66" s="34">
        <f>F67+F73+F80+F94+F96+F98+F77</f>
        <v>3587405</v>
      </c>
    </row>
    <row r="67" spans="1:6" ht="25.5">
      <c r="A67" s="17"/>
      <c r="B67" s="17"/>
      <c r="C67" s="28" t="s">
        <v>94</v>
      </c>
      <c r="D67" s="29">
        <f>SUM(D68:D72)</f>
        <v>546200</v>
      </c>
      <c r="E67" s="29">
        <f>SUM(E68:E72)</f>
        <v>0</v>
      </c>
      <c r="F67" s="29">
        <f>SUM(F68:F72)</f>
        <v>546200</v>
      </c>
    </row>
    <row r="68" spans="1:6" ht="25.5">
      <c r="A68" s="17" t="s">
        <v>95</v>
      </c>
      <c r="B68" s="30">
        <v>1</v>
      </c>
      <c r="C68" s="35" t="s">
        <v>96</v>
      </c>
      <c r="D68" s="36">
        <v>430000</v>
      </c>
      <c r="E68" s="36"/>
      <c r="F68" s="22">
        <f>D68+E68</f>
        <v>430000</v>
      </c>
    </row>
    <row r="69" spans="1:6" ht="25.5">
      <c r="A69" s="17" t="s">
        <v>97</v>
      </c>
      <c r="B69" s="30">
        <v>2</v>
      </c>
      <c r="C69" s="35" t="s">
        <v>98</v>
      </c>
      <c r="D69" s="36">
        <v>20000</v>
      </c>
      <c r="E69" s="36"/>
      <c r="F69" s="22">
        <f>D69+E69</f>
        <v>20000</v>
      </c>
    </row>
    <row r="70" spans="1:6" ht="25.5">
      <c r="A70" s="17" t="s">
        <v>97</v>
      </c>
      <c r="B70" s="30">
        <v>3</v>
      </c>
      <c r="C70" s="35" t="s">
        <v>99</v>
      </c>
      <c r="D70" s="36">
        <v>20000</v>
      </c>
      <c r="E70" s="36"/>
      <c r="F70" s="22">
        <f>D70+E70</f>
        <v>20000</v>
      </c>
    </row>
    <row r="71" spans="1:6" ht="12.75">
      <c r="A71" s="17" t="s">
        <v>97</v>
      </c>
      <c r="B71" s="30">
        <v>4</v>
      </c>
      <c r="C71" s="35" t="s">
        <v>100</v>
      </c>
      <c r="D71" s="36">
        <v>50000</v>
      </c>
      <c r="E71" s="36"/>
      <c r="F71" s="22">
        <f>D71+E71</f>
        <v>50000</v>
      </c>
    </row>
    <row r="72" spans="1:6" ht="12.75">
      <c r="A72" s="17" t="s">
        <v>97</v>
      </c>
      <c r="B72" s="30">
        <v>5</v>
      </c>
      <c r="C72" s="35" t="s">
        <v>101</v>
      </c>
      <c r="D72" s="36">
        <v>26200</v>
      </c>
      <c r="E72" s="36"/>
      <c r="F72" s="22">
        <f>D72+E72</f>
        <v>26200</v>
      </c>
    </row>
    <row r="73" spans="1:6" ht="38.25">
      <c r="A73" s="17"/>
      <c r="B73" s="30"/>
      <c r="C73" s="28" t="s">
        <v>102</v>
      </c>
      <c r="D73" s="29">
        <f>SUM(D74:D76)</f>
        <v>2185440</v>
      </c>
      <c r="E73" s="29">
        <f>SUM(E74:E76)</f>
        <v>0</v>
      </c>
      <c r="F73" s="29">
        <f>SUM(F74:F76)</f>
        <v>2185440</v>
      </c>
    </row>
    <row r="74" spans="1:6" ht="25.5">
      <c r="A74" s="17" t="s">
        <v>95</v>
      </c>
      <c r="B74" s="30">
        <v>1</v>
      </c>
      <c r="C74" s="35" t="s">
        <v>103</v>
      </c>
      <c r="D74" s="36">
        <v>1775440</v>
      </c>
      <c r="E74" s="36"/>
      <c r="F74" s="22">
        <f>D74+E74</f>
        <v>1775440</v>
      </c>
    </row>
    <row r="75" spans="1:6" ht="12.75">
      <c r="A75" s="17" t="s">
        <v>97</v>
      </c>
      <c r="B75" s="30">
        <v>2</v>
      </c>
      <c r="C75" s="35" t="s">
        <v>104</v>
      </c>
      <c r="D75" s="36">
        <v>400000</v>
      </c>
      <c r="E75" s="36"/>
      <c r="F75" s="22">
        <f>D75+E75</f>
        <v>400000</v>
      </c>
    </row>
    <row r="76" spans="1:6" ht="12.75">
      <c r="A76" s="17" t="s">
        <v>97</v>
      </c>
      <c r="B76" s="30">
        <v>3</v>
      </c>
      <c r="C76" s="35" t="s">
        <v>105</v>
      </c>
      <c r="D76" s="36">
        <v>10000</v>
      </c>
      <c r="E76" s="36"/>
      <c r="F76" s="22">
        <f>D76+E76</f>
        <v>10000</v>
      </c>
    </row>
    <row r="77" spans="1:6" ht="25.5">
      <c r="A77" s="17"/>
      <c r="B77" s="17"/>
      <c r="C77" s="28" t="s">
        <v>106</v>
      </c>
      <c r="D77" s="29">
        <f>SUM(D78:D79)</f>
        <v>171465</v>
      </c>
      <c r="E77" s="29">
        <f>SUM(E78:E79)</f>
        <v>0</v>
      </c>
      <c r="F77" s="29">
        <f>SUM(F78:F79)</f>
        <v>171465</v>
      </c>
    </row>
    <row r="78" spans="1:6" ht="25.5">
      <c r="A78" s="17" t="s">
        <v>95</v>
      </c>
      <c r="B78" s="17">
        <v>1</v>
      </c>
      <c r="C78" s="35" t="s">
        <v>107</v>
      </c>
      <c r="D78" s="37">
        <v>71465</v>
      </c>
      <c r="E78" s="37"/>
      <c r="F78" s="22">
        <f>D78+E78</f>
        <v>71465</v>
      </c>
    </row>
    <row r="79" spans="1:6" ht="12.75">
      <c r="A79" s="17" t="s">
        <v>108</v>
      </c>
      <c r="B79" s="17">
        <v>2</v>
      </c>
      <c r="C79" s="35" t="s">
        <v>109</v>
      </c>
      <c r="D79" s="36">
        <v>100000</v>
      </c>
      <c r="E79" s="36"/>
      <c r="F79" s="22">
        <f>D79+E79</f>
        <v>100000</v>
      </c>
    </row>
    <row r="80" spans="1:6" ht="25.5">
      <c r="A80" s="17"/>
      <c r="B80" s="17"/>
      <c r="C80" s="28" t="s">
        <v>110</v>
      </c>
      <c r="D80" s="29">
        <f>SUM(D81:D93)</f>
        <v>610800</v>
      </c>
      <c r="E80" s="29">
        <f>SUM(E81:E93)</f>
        <v>0</v>
      </c>
      <c r="F80" s="29">
        <f>SUM(F81:F93)</f>
        <v>610800</v>
      </c>
    </row>
    <row r="81" spans="1:6" ht="25.5">
      <c r="A81" s="17" t="s">
        <v>97</v>
      </c>
      <c r="B81" s="17">
        <v>1</v>
      </c>
      <c r="C81" s="38" t="s">
        <v>111</v>
      </c>
      <c r="D81" s="32">
        <v>100000</v>
      </c>
      <c r="E81" s="32"/>
      <c r="F81" s="22">
        <f aca="true" t="shared" si="4" ref="F81:F93">D81+E81</f>
        <v>100000</v>
      </c>
    </row>
    <row r="82" spans="1:6" ht="12.75">
      <c r="A82" s="17" t="s">
        <v>97</v>
      </c>
      <c r="B82" s="17">
        <v>2</v>
      </c>
      <c r="C82" s="39" t="s">
        <v>112</v>
      </c>
      <c r="D82" s="22">
        <v>38000</v>
      </c>
      <c r="E82" s="22"/>
      <c r="F82" s="22">
        <f t="shared" si="4"/>
        <v>38000</v>
      </c>
    </row>
    <row r="83" spans="1:6" ht="12.75">
      <c r="A83" s="17" t="s">
        <v>97</v>
      </c>
      <c r="B83" s="17">
        <v>3</v>
      </c>
      <c r="C83" s="21" t="s">
        <v>113</v>
      </c>
      <c r="D83" s="22">
        <v>4000</v>
      </c>
      <c r="E83" s="22"/>
      <c r="F83" s="22">
        <f t="shared" si="4"/>
        <v>4000</v>
      </c>
    </row>
    <row r="84" spans="1:6" ht="12.75">
      <c r="A84" s="17" t="s">
        <v>97</v>
      </c>
      <c r="B84" s="17">
        <v>4</v>
      </c>
      <c r="C84" s="21" t="s">
        <v>114</v>
      </c>
      <c r="D84" s="22">
        <v>10000</v>
      </c>
      <c r="E84" s="22"/>
      <c r="F84" s="22">
        <f t="shared" si="4"/>
        <v>10000</v>
      </c>
    </row>
    <row r="85" spans="1:6" ht="25.5">
      <c r="A85" s="17" t="s">
        <v>97</v>
      </c>
      <c r="B85" s="17">
        <v>5</v>
      </c>
      <c r="C85" s="21" t="s">
        <v>115</v>
      </c>
      <c r="D85" s="22">
        <v>8800</v>
      </c>
      <c r="E85" s="22"/>
      <c r="F85" s="22">
        <f t="shared" si="4"/>
        <v>8800</v>
      </c>
    </row>
    <row r="86" spans="1:6" ht="51">
      <c r="A86" s="17" t="s">
        <v>97</v>
      </c>
      <c r="B86" s="17">
        <v>6</v>
      </c>
      <c r="C86" s="21" t="s">
        <v>116</v>
      </c>
      <c r="D86" s="22">
        <v>30000</v>
      </c>
      <c r="E86" s="22"/>
      <c r="F86" s="22">
        <f t="shared" si="4"/>
        <v>30000</v>
      </c>
    </row>
    <row r="87" spans="1:6" ht="25.5">
      <c r="A87" s="17" t="s">
        <v>97</v>
      </c>
      <c r="B87" s="17">
        <v>7</v>
      </c>
      <c r="C87" s="21" t="s">
        <v>117</v>
      </c>
      <c r="D87" s="22">
        <v>5500</v>
      </c>
      <c r="E87" s="22"/>
      <c r="F87" s="22">
        <f t="shared" si="4"/>
        <v>5500</v>
      </c>
    </row>
    <row r="88" spans="1:6" ht="38.25">
      <c r="A88" s="17" t="s">
        <v>97</v>
      </c>
      <c r="B88" s="17">
        <v>8</v>
      </c>
      <c r="C88" s="21" t="s">
        <v>118</v>
      </c>
      <c r="D88" s="22">
        <v>8500</v>
      </c>
      <c r="E88" s="22"/>
      <c r="F88" s="22">
        <f t="shared" si="4"/>
        <v>8500</v>
      </c>
    </row>
    <row r="89" spans="1:6" ht="12.75">
      <c r="A89" s="17" t="s">
        <v>97</v>
      </c>
      <c r="B89" s="17">
        <v>9</v>
      </c>
      <c r="C89" s="21" t="s">
        <v>119</v>
      </c>
      <c r="D89" s="22">
        <v>40000</v>
      </c>
      <c r="E89" s="22"/>
      <c r="F89" s="22">
        <f t="shared" si="4"/>
        <v>40000</v>
      </c>
    </row>
    <row r="90" spans="1:6" ht="25.5">
      <c r="A90" s="17" t="s">
        <v>97</v>
      </c>
      <c r="B90" s="17">
        <v>10</v>
      </c>
      <c r="C90" s="21" t="s">
        <v>120</v>
      </c>
      <c r="D90" s="22">
        <v>160000</v>
      </c>
      <c r="E90" s="22"/>
      <c r="F90" s="22">
        <f t="shared" si="4"/>
        <v>160000</v>
      </c>
    </row>
    <row r="91" spans="1:6" ht="12.75">
      <c r="A91" s="17" t="s">
        <v>108</v>
      </c>
      <c r="B91" s="17">
        <v>11</v>
      </c>
      <c r="C91" s="21" t="s">
        <v>121</v>
      </c>
      <c r="D91" s="22">
        <v>150000</v>
      </c>
      <c r="E91" s="22"/>
      <c r="F91" s="22">
        <f t="shared" si="4"/>
        <v>150000</v>
      </c>
    </row>
    <row r="92" spans="1:6" ht="12.75">
      <c r="A92" s="17" t="s">
        <v>97</v>
      </c>
      <c r="B92" s="17">
        <v>12</v>
      </c>
      <c r="C92" s="21" t="s">
        <v>122</v>
      </c>
      <c r="D92" s="22">
        <v>50000</v>
      </c>
      <c r="E92" s="22"/>
      <c r="F92" s="22">
        <f t="shared" si="4"/>
        <v>50000</v>
      </c>
    </row>
    <row r="93" spans="1:6" ht="38.25">
      <c r="A93" s="17" t="s">
        <v>97</v>
      </c>
      <c r="B93" s="17">
        <v>13</v>
      </c>
      <c r="C93" s="21" t="s">
        <v>123</v>
      </c>
      <c r="D93" s="22">
        <v>6000</v>
      </c>
      <c r="E93" s="22"/>
      <c r="F93" s="22">
        <f t="shared" si="4"/>
        <v>6000</v>
      </c>
    </row>
    <row r="94" spans="1:6" ht="25.5">
      <c r="A94" s="17"/>
      <c r="B94" s="18"/>
      <c r="C94" s="28" t="s">
        <v>124</v>
      </c>
      <c r="D94" s="29">
        <f>D95</f>
        <v>5000</v>
      </c>
      <c r="E94" s="29">
        <f>E95</f>
        <v>0</v>
      </c>
      <c r="F94" s="29">
        <f>F95</f>
        <v>5000</v>
      </c>
    </row>
    <row r="95" spans="1:6" ht="25.5">
      <c r="A95" s="17" t="s">
        <v>97</v>
      </c>
      <c r="B95" s="30">
        <v>1</v>
      </c>
      <c r="C95" s="38" t="s">
        <v>125</v>
      </c>
      <c r="D95" s="32">
        <v>5000</v>
      </c>
      <c r="E95" s="32"/>
      <c r="F95" s="22">
        <f>D95+E95</f>
        <v>5000</v>
      </c>
    </row>
    <row r="96" spans="1:6" ht="38.25">
      <c r="A96" s="17"/>
      <c r="B96" s="17"/>
      <c r="C96" s="28" t="s">
        <v>126</v>
      </c>
      <c r="D96" s="29">
        <f>D97</f>
        <v>3500</v>
      </c>
      <c r="E96" s="29">
        <f>E97</f>
        <v>0</v>
      </c>
      <c r="F96" s="29">
        <f>F97</f>
        <v>3500</v>
      </c>
    </row>
    <row r="97" spans="1:6" ht="12.75">
      <c r="A97" s="17" t="s">
        <v>97</v>
      </c>
      <c r="B97" s="17">
        <v>1</v>
      </c>
      <c r="C97" s="39" t="s">
        <v>127</v>
      </c>
      <c r="D97" s="22">
        <v>3500</v>
      </c>
      <c r="E97" s="22"/>
      <c r="F97" s="22">
        <f>D97+E97</f>
        <v>3500</v>
      </c>
    </row>
    <row r="98" spans="1:6" ht="12.75">
      <c r="A98" s="17"/>
      <c r="B98" s="17"/>
      <c r="C98" s="28" t="s">
        <v>128</v>
      </c>
      <c r="D98" s="29">
        <f>SUM(D99:D101)</f>
        <v>65000</v>
      </c>
      <c r="E98" s="29">
        <f>SUM(E99:E101)</f>
        <v>0</v>
      </c>
      <c r="F98" s="29">
        <f>SUM(F99:F101)</f>
        <v>65000</v>
      </c>
    </row>
    <row r="99" spans="1:6" ht="12.75">
      <c r="A99" s="17" t="s">
        <v>97</v>
      </c>
      <c r="B99" s="17">
        <v>1</v>
      </c>
      <c r="C99" s="39" t="s">
        <v>129</v>
      </c>
      <c r="D99" s="22">
        <v>35000</v>
      </c>
      <c r="E99" s="22"/>
      <c r="F99" s="22">
        <f>D99+E99</f>
        <v>35000</v>
      </c>
    </row>
    <row r="100" spans="1:6" ht="25.5">
      <c r="A100" s="17" t="s">
        <v>97</v>
      </c>
      <c r="B100" s="17">
        <v>2</v>
      </c>
      <c r="C100" s="21" t="s">
        <v>130</v>
      </c>
      <c r="D100" s="22">
        <v>25000</v>
      </c>
      <c r="E100" s="22"/>
      <c r="F100" s="22">
        <f>D100+E100</f>
        <v>25000</v>
      </c>
    </row>
    <row r="101" spans="1:6" ht="12.75">
      <c r="A101" s="17" t="s">
        <v>97</v>
      </c>
      <c r="B101" s="17">
        <v>3</v>
      </c>
      <c r="C101" s="39" t="s">
        <v>131</v>
      </c>
      <c r="D101" s="22">
        <v>5000</v>
      </c>
      <c r="E101" s="22"/>
      <c r="F101" s="22">
        <f>D101+E101</f>
        <v>5000</v>
      </c>
    </row>
    <row r="102" spans="1:6" ht="38.25">
      <c r="A102" s="13"/>
      <c r="B102" s="13"/>
      <c r="C102" s="33" t="s">
        <v>132</v>
      </c>
      <c r="D102" s="34">
        <f>SUM(D103:D105)</f>
        <v>57500</v>
      </c>
      <c r="E102" s="34">
        <f>SUM(E103:E105)</f>
        <v>0</v>
      </c>
      <c r="F102" s="34">
        <f>SUM(F103:F105)</f>
        <v>57500</v>
      </c>
    </row>
    <row r="103" spans="1:6" ht="12.75">
      <c r="A103" s="17" t="s">
        <v>133</v>
      </c>
      <c r="B103" s="17">
        <v>1</v>
      </c>
      <c r="C103" s="21" t="s">
        <v>134</v>
      </c>
      <c r="D103" s="22">
        <v>7500</v>
      </c>
      <c r="E103" s="22"/>
      <c r="F103" s="22">
        <f>D103+E103</f>
        <v>7500</v>
      </c>
    </row>
    <row r="104" spans="1:6" ht="38.25">
      <c r="A104" s="17" t="s">
        <v>133</v>
      </c>
      <c r="B104" s="17">
        <v>2</v>
      </c>
      <c r="C104" s="21" t="s">
        <v>135</v>
      </c>
      <c r="D104" s="22">
        <v>30000</v>
      </c>
      <c r="E104" s="22"/>
      <c r="F104" s="22">
        <f>D104+E104</f>
        <v>30000</v>
      </c>
    </row>
    <row r="105" spans="1:6" ht="12.75">
      <c r="A105" s="17" t="s">
        <v>133</v>
      </c>
      <c r="B105" s="17">
        <v>3</v>
      </c>
      <c r="C105" s="21" t="s">
        <v>136</v>
      </c>
      <c r="D105" s="22">
        <v>20000</v>
      </c>
      <c r="E105" s="22"/>
      <c r="F105" s="22">
        <f>D105+E105</f>
        <v>20000</v>
      </c>
    </row>
    <row r="106" spans="1:6" ht="38.25">
      <c r="A106" s="13"/>
      <c r="B106" s="13"/>
      <c r="C106" s="33" t="s">
        <v>137</v>
      </c>
      <c r="D106" s="34">
        <f>SUM(D107:D108)</f>
        <v>14000</v>
      </c>
      <c r="E106" s="34">
        <f>SUM(E107:E108)</f>
        <v>0</v>
      </c>
      <c r="F106" s="34">
        <f>SUM(F107:F108)</f>
        <v>14000</v>
      </c>
    </row>
    <row r="107" spans="1:6" ht="12.75">
      <c r="A107" s="17" t="s">
        <v>133</v>
      </c>
      <c r="B107" s="17">
        <v>1</v>
      </c>
      <c r="C107" s="21" t="s">
        <v>138</v>
      </c>
      <c r="D107" s="22">
        <v>8001</v>
      </c>
      <c r="E107" s="22"/>
      <c r="F107" s="22">
        <f>D107+E107</f>
        <v>8001</v>
      </c>
    </row>
    <row r="108" spans="1:6" ht="12.75">
      <c r="A108" s="17" t="s">
        <v>133</v>
      </c>
      <c r="B108" s="17">
        <v>2</v>
      </c>
      <c r="C108" s="21" t="s">
        <v>139</v>
      </c>
      <c r="D108" s="22">
        <v>5999</v>
      </c>
      <c r="E108" s="22"/>
      <c r="F108" s="22">
        <f>D108+E108</f>
        <v>5999</v>
      </c>
    </row>
    <row r="109" spans="1:6" ht="25.5">
      <c r="A109" s="13"/>
      <c r="B109" s="13"/>
      <c r="C109" s="33" t="s">
        <v>140</v>
      </c>
      <c r="D109" s="34">
        <f>D110+D111+D112</f>
        <v>136882</v>
      </c>
      <c r="E109" s="34">
        <f>E110+E111+E112</f>
        <v>0</v>
      </c>
      <c r="F109" s="34">
        <f>F110+F111+F112</f>
        <v>136882</v>
      </c>
    </row>
    <row r="110" spans="1:6" ht="12.75">
      <c r="A110" s="17" t="s">
        <v>133</v>
      </c>
      <c r="B110" s="17">
        <v>1</v>
      </c>
      <c r="C110" s="21" t="s">
        <v>141</v>
      </c>
      <c r="D110" s="22">
        <v>5000</v>
      </c>
      <c r="E110" s="22"/>
      <c r="F110" s="22">
        <f>D110+E110</f>
        <v>5000</v>
      </c>
    </row>
    <row r="111" spans="1:6" ht="12.75">
      <c r="A111" s="17" t="s">
        <v>142</v>
      </c>
      <c r="B111" s="17">
        <v>2</v>
      </c>
      <c r="C111" s="21" t="s">
        <v>143</v>
      </c>
      <c r="D111" s="22">
        <v>5000</v>
      </c>
      <c r="E111" s="22"/>
      <c r="F111" s="22">
        <f>D111+E111</f>
        <v>5000</v>
      </c>
    </row>
    <row r="112" spans="1:6" ht="12.75">
      <c r="A112" s="17" t="s">
        <v>49</v>
      </c>
      <c r="B112" s="17">
        <v>3</v>
      </c>
      <c r="C112" s="40" t="s">
        <v>144</v>
      </c>
      <c r="D112" s="22">
        <v>126882</v>
      </c>
      <c r="E112" s="22"/>
      <c r="F112" s="22">
        <f>D112+E112</f>
        <v>126882</v>
      </c>
    </row>
    <row r="113" spans="1:6" ht="38.25">
      <c r="A113" s="13"/>
      <c r="B113" s="13"/>
      <c r="C113" s="33" t="s">
        <v>145</v>
      </c>
      <c r="D113" s="34">
        <f>SUM(D114:D134)</f>
        <v>4170129</v>
      </c>
      <c r="E113" s="34">
        <f>SUM(E114:E134)</f>
        <v>56000</v>
      </c>
      <c r="F113" s="34">
        <f>SUM(F114:F134)</f>
        <v>4226129</v>
      </c>
    </row>
    <row r="114" spans="1:6" ht="38.25">
      <c r="A114" s="17" t="s">
        <v>146</v>
      </c>
      <c r="B114" s="17">
        <v>1</v>
      </c>
      <c r="C114" s="41" t="s">
        <v>147</v>
      </c>
      <c r="D114" s="22">
        <v>559775</v>
      </c>
      <c r="E114" s="22"/>
      <c r="F114" s="22">
        <f aca="true" t="shared" si="5" ref="F114:F134">D114+E114</f>
        <v>559775</v>
      </c>
    </row>
    <row r="115" spans="1:6" ht="51">
      <c r="A115" s="17" t="s">
        <v>146</v>
      </c>
      <c r="B115" s="30">
        <v>2</v>
      </c>
      <c r="C115" s="41" t="s">
        <v>148</v>
      </c>
      <c r="D115" s="22">
        <v>757919</v>
      </c>
      <c r="E115" s="22"/>
      <c r="F115" s="22">
        <f t="shared" si="5"/>
        <v>757919</v>
      </c>
    </row>
    <row r="116" spans="1:6" ht="38.25">
      <c r="A116" s="17" t="s">
        <v>146</v>
      </c>
      <c r="B116" s="17">
        <v>3</v>
      </c>
      <c r="C116" s="41" t="s">
        <v>149</v>
      </c>
      <c r="D116" s="22">
        <v>578780</v>
      </c>
      <c r="E116" s="22"/>
      <c r="F116" s="22">
        <f t="shared" si="5"/>
        <v>578780</v>
      </c>
    </row>
    <row r="117" spans="1:6" ht="76.5">
      <c r="A117" s="17" t="s">
        <v>146</v>
      </c>
      <c r="B117" s="30">
        <v>4</v>
      </c>
      <c r="C117" s="41" t="s">
        <v>150</v>
      </c>
      <c r="D117" s="22">
        <v>569524</v>
      </c>
      <c r="E117" s="22"/>
      <c r="F117" s="22">
        <f t="shared" si="5"/>
        <v>569524</v>
      </c>
    </row>
    <row r="118" spans="1:6" ht="51">
      <c r="A118" s="17" t="s">
        <v>146</v>
      </c>
      <c r="B118" s="17">
        <v>5</v>
      </c>
      <c r="C118" s="41" t="s">
        <v>151</v>
      </c>
      <c r="D118" s="22">
        <v>683331</v>
      </c>
      <c r="E118" s="22"/>
      <c r="F118" s="22">
        <f t="shared" si="5"/>
        <v>683331</v>
      </c>
    </row>
    <row r="119" spans="1:6" ht="12.75">
      <c r="A119" s="17" t="s">
        <v>152</v>
      </c>
      <c r="B119" s="30">
        <v>6</v>
      </c>
      <c r="C119" s="41" t="s">
        <v>153</v>
      </c>
      <c r="D119" s="22">
        <v>90000</v>
      </c>
      <c r="E119" s="22"/>
      <c r="F119" s="22">
        <f t="shared" si="5"/>
        <v>90000</v>
      </c>
    </row>
    <row r="120" spans="1:6" ht="25.5">
      <c r="A120" s="17" t="s">
        <v>152</v>
      </c>
      <c r="B120" s="17">
        <v>7</v>
      </c>
      <c r="C120" s="41" t="s">
        <v>154</v>
      </c>
      <c r="D120" s="22">
        <v>30000</v>
      </c>
      <c r="E120" s="22"/>
      <c r="F120" s="22">
        <f t="shared" si="5"/>
        <v>30000</v>
      </c>
    </row>
    <row r="121" spans="1:6" ht="25.5">
      <c r="A121" s="17" t="s">
        <v>152</v>
      </c>
      <c r="B121" s="30">
        <v>8</v>
      </c>
      <c r="C121" s="41" t="s">
        <v>155</v>
      </c>
      <c r="D121" s="22">
        <v>97000</v>
      </c>
      <c r="E121" s="22"/>
      <c r="F121" s="22">
        <f t="shared" si="5"/>
        <v>97000</v>
      </c>
    </row>
    <row r="122" spans="1:6" ht="25.5">
      <c r="A122" s="17" t="s">
        <v>152</v>
      </c>
      <c r="B122" s="17">
        <v>9</v>
      </c>
      <c r="C122" s="41" t="s">
        <v>156</v>
      </c>
      <c r="D122" s="22">
        <v>20000</v>
      </c>
      <c r="E122" s="22"/>
      <c r="F122" s="22">
        <f t="shared" si="5"/>
        <v>20000</v>
      </c>
    </row>
    <row r="123" spans="1:6" ht="12.75">
      <c r="A123" s="17" t="s">
        <v>55</v>
      </c>
      <c r="B123" s="30">
        <v>10</v>
      </c>
      <c r="C123" s="41" t="s">
        <v>157</v>
      </c>
      <c r="D123" s="22">
        <v>33000</v>
      </c>
      <c r="E123" s="22"/>
      <c r="F123" s="22">
        <f t="shared" si="5"/>
        <v>33000</v>
      </c>
    </row>
    <row r="124" spans="1:6" ht="25.5">
      <c r="A124" s="17" t="s">
        <v>55</v>
      </c>
      <c r="B124" s="17">
        <v>11</v>
      </c>
      <c r="C124" s="41" t="s">
        <v>158</v>
      </c>
      <c r="D124" s="22">
        <v>20000</v>
      </c>
      <c r="E124" s="22"/>
      <c r="F124" s="22">
        <f t="shared" si="5"/>
        <v>20000</v>
      </c>
    </row>
    <row r="125" spans="1:6" ht="12.75">
      <c r="A125" s="17" t="s">
        <v>55</v>
      </c>
      <c r="B125" s="30">
        <v>12</v>
      </c>
      <c r="C125" s="41" t="s">
        <v>159</v>
      </c>
      <c r="D125" s="22">
        <v>36000</v>
      </c>
      <c r="E125" s="22"/>
      <c r="F125" s="22">
        <f t="shared" si="5"/>
        <v>36000</v>
      </c>
    </row>
    <row r="126" spans="1:6" ht="12.75">
      <c r="A126" s="17" t="s">
        <v>55</v>
      </c>
      <c r="B126" s="17">
        <v>13</v>
      </c>
      <c r="C126" s="41" t="s">
        <v>160</v>
      </c>
      <c r="D126" s="22">
        <v>12000</v>
      </c>
      <c r="E126" s="22"/>
      <c r="F126" s="22">
        <f t="shared" si="5"/>
        <v>12000</v>
      </c>
    </row>
    <row r="127" spans="1:6" ht="12.75">
      <c r="A127" s="17" t="s">
        <v>55</v>
      </c>
      <c r="B127" s="30">
        <v>14</v>
      </c>
      <c r="C127" s="41" t="s">
        <v>161</v>
      </c>
      <c r="D127" s="22">
        <v>6000</v>
      </c>
      <c r="E127" s="22"/>
      <c r="F127" s="22">
        <f t="shared" si="5"/>
        <v>6000</v>
      </c>
    </row>
    <row r="128" spans="1:6" ht="25.5">
      <c r="A128" s="17" t="s">
        <v>152</v>
      </c>
      <c r="B128" s="17">
        <v>15</v>
      </c>
      <c r="C128" s="41" t="s">
        <v>162</v>
      </c>
      <c r="D128" s="22">
        <v>33800</v>
      </c>
      <c r="E128" s="22"/>
      <c r="F128" s="22">
        <f t="shared" si="5"/>
        <v>33800</v>
      </c>
    </row>
    <row r="129" spans="1:6" ht="12.75">
      <c r="A129" s="17" t="s">
        <v>55</v>
      </c>
      <c r="B129" s="30">
        <v>16</v>
      </c>
      <c r="C129" s="41" t="s">
        <v>163</v>
      </c>
      <c r="D129" s="22">
        <v>30000</v>
      </c>
      <c r="E129" s="22"/>
      <c r="F129" s="22">
        <f t="shared" si="5"/>
        <v>30000</v>
      </c>
    </row>
    <row r="130" spans="1:6" ht="12.75">
      <c r="A130" s="17" t="s">
        <v>55</v>
      </c>
      <c r="B130" s="17">
        <v>17</v>
      </c>
      <c r="C130" s="41" t="s">
        <v>164</v>
      </c>
      <c r="D130" s="22">
        <v>600000</v>
      </c>
      <c r="E130" s="22"/>
      <c r="F130" s="22">
        <f t="shared" si="5"/>
        <v>600000</v>
      </c>
    </row>
    <row r="131" spans="1:6" ht="25.5">
      <c r="A131" s="17" t="s">
        <v>152</v>
      </c>
      <c r="B131" s="17">
        <v>18</v>
      </c>
      <c r="C131" s="41" t="s">
        <v>165</v>
      </c>
      <c r="D131" s="22">
        <v>10000</v>
      </c>
      <c r="E131" s="22"/>
      <c r="F131" s="22">
        <f t="shared" si="5"/>
        <v>10000</v>
      </c>
    </row>
    <row r="132" spans="1:6" ht="12.75">
      <c r="A132" s="17" t="s">
        <v>55</v>
      </c>
      <c r="B132" s="17">
        <v>19</v>
      </c>
      <c r="C132" s="41" t="s">
        <v>166</v>
      </c>
      <c r="D132" s="22">
        <v>3000</v>
      </c>
      <c r="E132" s="22"/>
      <c r="F132" s="22">
        <f t="shared" si="5"/>
        <v>3000</v>
      </c>
    </row>
    <row r="133" spans="1:6" ht="25.5">
      <c r="A133" s="17" t="s">
        <v>152</v>
      </c>
      <c r="B133" s="17">
        <v>20</v>
      </c>
      <c r="C133" s="41" t="s">
        <v>167</v>
      </c>
      <c r="D133" s="22"/>
      <c r="E133" s="22">
        <v>31000</v>
      </c>
      <c r="F133" s="22">
        <f t="shared" si="5"/>
        <v>31000</v>
      </c>
    </row>
    <row r="134" spans="1:6" ht="12.75">
      <c r="A134" s="17" t="s">
        <v>152</v>
      </c>
      <c r="B134" s="17">
        <v>21</v>
      </c>
      <c r="C134" s="41" t="s">
        <v>168</v>
      </c>
      <c r="D134" s="22"/>
      <c r="E134" s="22">
        <v>25000</v>
      </c>
      <c r="F134" s="22">
        <f t="shared" si="5"/>
        <v>25000</v>
      </c>
    </row>
    <row r="135" spans="1:6" ht="25.5">
      <c r="A135" s="13"/>
      <c r="B135" s="13"/>
      <c r="C135" s="33" t="s">
        <v>169</v>
      </c>
      <c r="D135" s="34">
        <f>SUM(D136:D139)</f>
        <v>519600</v>
      </c>
      <c r="E135" s="34">
        <f>SUM(E136:E139)</f>
        <v>175000</v>
      </c>
      <c r="F135" s="34">
        <f>SUM(F136:F139)</f>
        <v>694600</v>
      </c>
    </row>
    <row r="136" spans="1:6" ht="25.5">
      <c r="A136" s="17" t="s">
        <v>58</v>
      </c>
      <c r="B136" s="17">
        <v>1</v>
      </c>
      <c r="C136" s="21" t="s">
        <v>170</v>
      </c>
      <c r="D136" s="22">
        <v>400100</v>
      </c>
      <c r="E136" s="22">
        <v>175000</v>
      </c>
      <c r="F136" s="22">
        <f>D136+E136</f>
        <v>575100</v>
      </c>
    </row>
    <row r="137" spans="1:6" ht="25.5">
      <c r="A137" s="17" t="s">
        <v>60</v>
      </c>
      <c r="B137" s="17">
        <v>2</v>
      </c>
      <c r="C137" s="21" t="s">
        <v>171</v>
      </c>
      <c r="D137" s="22">
        <v>69500</v>
      </c>
      <c r="E137" s="22"/>
      <c r="F137" s="22">
        <f>D137+E137</f>
        <v>69500</v>
      </c>
    </row>
    <row r="138" spans="1:6" ht="12.75">
      <c r="A138" s="17" t="s">
        <v>172</v>
      </c>
      <c r="B138" s="17">
        <v>3</v>
      </c>
      <c r="C138" s="21" t="s">
        <v>173</v>
      </c>
      <c r="D138" s="22">
        <v>40000</v>
      </c>
      <c r="E138" s="22"/>
      <c r="F138" s="22">
        <f>D138+E138</f>
        <v>40000</v>
      </c>
    </row>
    <row r="139" spans="1:6" ht="12.75">
      <c r="A139" s="17" t="s">
        <v>172</v>
      </c>
      <c r="B139" s="17">
        <v>4</v>
      </c>
      <c r="C139" s="21" t="s">
        <v>174</v>
      </c>
      <c r="D139" s="22">
        <v>10000</v>
      </c>
      <c r="E139" s="22"/>
      <c r="F139" s="22">
        <f>D139+E139</f>
        <v>10000</v>
      </c>
    </row>
    <row r="140" spans="1:6" ht="25.5">
      <c r="A140" s="13"/>
      <c r="B140" s="13"/>
      <c r="C140" s="33" t="s">
        <v>175</v>
      </c>
      <c r="D140" s="34">
        <f>SUM(D141:D144)+SUM(D146:D159)+D160</f>
        <v>1260600</v>
      </c>
      <c r="E140" s="34">
        <f>SUM(E141:E144)+SUM(E146:E159)+E160</f>
        <v>0</v>
      </c>
      <c r="F140" s="34">
        <f>SUM(F141:F144)+SUM(F146:F159)+F160</f>
        <v>1260600</v>
      </c>
    </row>
    <row r="141" spans="1:6" ht="38.25">
      <c r="A141" s="17" t="s">
        <v>81</v>
      </c>
      <c r="B141" s="17">
        <v>1</v>
      </c>
      <c r="C141" s="21" t="s">
        <v>176</v>
      </c>
      <c r="D141" s="22">
        <v>200000</v>
      </c>
      <c r="E141" s="22">
        <v>-14400</v>
      </c>
      <c r="F141" s="22">
        <f>D141+E141</f>
        <v>185600</v>
      </c>
    </row>
    <row r="142" spans="1:6" ht="12.75">
      <c r="A142" s="17" t="s">
        <v>81</v>
      </c>
      <c r="B142" s="17">
        <v>2</v>
      </c>
      <c r="C142" s="21" t="s">
        <v>177</v>
      </c>
      <c r="D142" s="22"/>
      <c r="E142" s="22">
        <v>15500</v>
      </c>
      <c r="F142" s="22">
        <f>D142+E142</f>
        <v>15500</v>
      </c>
    </row>
    <row r="143" spans="1:6" ht="12.75">
      <c r="A143" s="17" t="s">
        <v>84</v>
      </c>
      <c r="B143" s="17">
        <v>3</v>
      </c>
      <c r="C143" s="39" t="s">
        <v>178</v>
      </c>
      <c r="D143" s="22">
        <v>100000</v>
      </c>
      <c r="E143" s="22">
        <v>-1100</v>
      </c>
      <c r="F143" s="22">
        <f>D143+E143</f>
        <v>98900</v>
      </c>
    </row>
    <row r="144" spans="1:6" ht="12.75">
      <c r="A144" s="17" t="s">
        <v>84</v>
      </c>
      <c r="B144" s="17">
        <v>4</v>
      </c>
      <c r="C144" s="39" t="s">
        <v>179</v>
      </c>
      <c r="D144" s="22"/>
      <c r="E144" s="22">
        <v>129800</v>
      </c>
      <c r="F144" s="22">
        <f>D144+E144</f>
        <v>129800</v>
      </c>
    </row>
    <row r="145" spans="1:6" ht="12.75">
      <c r="A145" s="17"/>
      <c r="B145" s="17">
        <v>3</v>
      </c>
      <c r="C145" s="19" t="s">
        <v>180</v>
      </c>
      <c r="D145" s="26">
        <f>SUM(D146:D160)</f>
        <v>960600</v>
      </c>
      <c r="E145" s="26">
        <f>SUM(E146:E159)</f>
        <v>70200</v>
      </c>
      <c r="F145" s="26">
        <f>SUM(F146:F159)</f>
        <v>830800</v>
      </c>
    </row>
    <row r="146" spans="1:6" ht="12.75">
      <c r="A146" s="17" t="s">
        <v>81</v>
      </c>
      <c r="B146" s="17" t="s">
        <v>181</v>
      </c>
      <c r="C146" s="21" t="s">
        <v>182</v>
      </c>
      <c r="D146" s="22">
        <v>30000</v>
      </c>
      <c r="E146" s="22"/>
      <c r="F146" s="22">
        <f aca="true" t="shared" si="6" ref="F146:F160">D146+E146</f>
        <v>30000</v>
      </c>
    </row>
    <row r="147" spans="1:6" ht="12.75">
      <c r="A147" s="17" t="s">
        <v>81</v>
      </c>
      <c r="B147" s="17" t="s">
        <v>183</v>
      </c>
      <c r="C147" s="21" t="s">
        <v>184</v>
      </c>
      <c r="D147" s="22">
        <v>35000</v>
      </c>
      <c r="E147" s="22"/>
      <c r="F147" s="22">
        <f t="shared" si="6"/>
        <v>35000</v>
      </c>
    </row>
    <row r="148" spans="1:6" ht="12.75">
      <c r="A148" s="17" t="s">
        <v>81</v>
      </c>
      <c r="B148" s="17" t="s">
        <v>185</v>
      </c>
      <c r="C148" s="39" t="s">
        <v>186</v>
      </c>
      <c r="D148" s="22">
        <v>53000</v>
      </c>
      <c r="E148" s="22"/>
      <c r="F148" s="22">
        <f t="shared" si="6"/>
        <v>53000</v>
      </c>
    </row>
    <row r="149" spans="1:6" ht="12.75">
      <c r="A149" s="17" t="s">
        <v>81</v>
      </c>
      <c r="B149" s="17" t="s">
        <v>187</v>
      </c>
      <c r="C149" s="39" t="s">
        <v>188</v>
      </c>
      <c r="D149" s="22">
        <v>490000</v>
      </c>
      <c r="E149" s="22"/>
      <c r="F149" s="22">
        <f t="shared" si="6"/>
        <v>490000</v>
      </c>
    </row>
    <row r="150" spans="1:6" ht="12.75">
      <c r="A150" s="17" t="s">
        <v>81</v>
      </c>
      <c r="B150" s="17" t="s">
        <v>189</v>
      </c>
      <c r="C150" s="39" t="s">
        <v>190</v>
      </c>
      <c r="D150" s="22">
        <v>70000</v>
      </c>
      <c r="E150" s="22"/>
      <c r="F150" s="22">
        <f t="shared" si="6"/>
        <v>70000</v>
      </c>
    </row>
    <row r="151" spans="1:6" ht="12.75">
      <c r="A151" s="17" t="s">
        <v>81</v>
      </c>
      <c r="B151" s="17" t="s">
        <v>191</v>
      </c>
      <c r="C151" s="39" t="s">
        <v>192</v>
      </c>
      <c r="D151" s="22">
        <v>12600</v>
      </c>
      <c r="E151" s="22"/>
      <c r="F151" s="22">
        <f t="shared" si="6"/>
        <v>12600</v>
      </c>
    </row>
    <row r="152" spans="1:6" ht="12.75">
      <c r="A152" s="17" t="s">
        <v>81</v>
      </c>
      <c r="B152" s="17" t="s">
        <v>193</v>
      </c>
      <c r="C152" s="39" t="s">
        <v>194</v>
      </c>
      <c r="D152" s="22">
        <v>70000</v>
      </c>
      <c r="E152" s="22"/>
      <c r="F152" s="22">
        <f t="shared" si="6"/>
        <v>70000</v>
      </c>
    </row>
    <row r="153" spans="1:6" ht="12.75">
      <c r="A153" s="17" t="s">
        <v>81</v>
      </c>
      <c r="B153" s="17" t="s">
        <v>195</v>
      </c>
      <c r="C153" s="39" t="s">
        <v>196</v>
      </c>
      <c r="D153" s="22"/>
      <c r="E153" s="22">
        <v>10200</v>
      </c>
      <c r="F153" s="22">
        <f t="shared" si="6"/>
        <v>10200</v>
      </c>
    </row>
    <row r="154" spans="1:6" ht="12.75">
      <c r="A154" s="17" t="s">
        <v>81</v>
      </c>
      <c r="B154" s="17" t="s">
        <v>197</v>
      </c>
      <c r="C154" s="39" t="s">
        <v>198</v>
      </c>
      <c r="D154" s="22"/>
      <c r="E154" s="22">
        <v>9000</v>
      </c>
      <c r="F154" s="22">
        <f t="shared" si="6"/>
        <v>9000</v>
      </c>
    </row>
    <row r="155" spans="1:6" ht="12.75">
      <c r="A155" s="17" t="s">
        <v>81</v>
      </c>
      <c r="B155" s="17" t="s">
        <v>199</v>
      </c>
      <c r="C155" s="39" t="s">
        <v>200</v>
      </c>
      <c r="D155" s="22"/>
      <c r="E155" s="22">
        <v>13000</v>
      </c>
      <c r="F155" s="22">
        <f t="shared" si="6"/>
        <v>13000</v>
      </c>
    </row>
    <row r="156" spans="1:6" ht="12.75">
      <c r="A156" s="17" t="s">
        <v>81</v>
      </c>
      <c r="B156" s="17" t="s">
        <v>201</v>
      </c>
      <c r="C156" s="39" t="s">
        <v>202</v>
      </c>
      <c r="D156" s="22"/>
      <c r="E156" s="22">
        <v>16500</v>
      </c>
      <c r="F156" s="22">
        <f t="shared" si="6"/>
        <v>16500</v>
      </c>
    </row>
    <row r="157" spans="1:6" ht="12.75">
      <c r="A157" s="17" t="s">
        <v>81</v>
      </c>
      <c r="B157" s="17" t="s">
        <v>203</v>
      </c>
      <c r="C157" s="39" t="s">
        <v>204</v>
      </c>
      <c r="D157" s="22"/>
      <c r="E157" s="22">
        <v>6000</v>
      </c>
      <c r="F157" s="22">
        <f t="shared" si="6"/>
        <v>6000</v>
      </c>
    </row>
    <row r="158" spans="1:6" ht="12.75">
      <c r="A158" s="17" t="s">
        <v>81</v>
      </c>
      <c r="B158" s="17" t="s">
        <v>205</v>
      </c>
      <c r="C158" s="39" t="s">
        <v>206</v>
      </c>
      <c r="D158" s="22"/>
      <c r="E158" s="22">
        <v>7000</v>
      </c>
      <c r="F158" s="22">
        <f t="shared" si="6"/>
        <v>7000</v>
      </c>
    </row>
    <row r="159" spans="1:6" ht="12.75">
      <c r="A159" s="17" t="s">
        <v>81</v>
      </c>
      <c r="B159" s="17" t="s">
        <v>207</v>
      </c>
      <c r="C159" s="39" t="s">
        <v>208</v>
      </c>
      <c r="D159" s="22"/>
      <c r="E159" s="22">
        <v>8500</v>
      </c>
      <c r="F159" s="22">
        <f t="shared" si="6"/>
        <v>8500</v>
      </c>
    </row>
    <row r="160" spans="1:6" ht="12.75">
      <c r="A160" s="17"/>
      <c r="B160" s="17">
        <v>4</v>
      </c>
      <c r="C160" s="39" t="s">
        <v>209</v>
      </c>
      <c r="D160" s="22">
        <v>200000</v>
      </c>
      <c r="E160" s="22">
        <v>-200000</v>
      </c>
      <c r="F160" s="22">
        <f t="shared" si="6"/>
        <v>0</v>
      </c>
    </row>
    <row r="161" spans="1:6" ht="12.75">
      <c r="A161" s="13"/>
      <c r="B161" s="13"/>
      <c r="C161" s="33" t="s">
        <v>210</v>
      </c>
      <c r="D161" s="34">
        <f>D162+D163</f>
        <v>155415</v>
      </c>
      <c r="E161" s="34">
        <f>E162+E163</f>
        <v>0</v>
      </c>
      <c r="F161" s="34">
        <f>F162+F163</f>
        <v>155415</v>
      </c>
    </row>
    <row r="162" spans="1:6" ht="25.5">
      <c r="A162" s="17" t="s">
        <v>211</v>
      </c>
      <c r="B162" s="17">
        <v>1</v>
      </c>
      <c r="C162" s="21" t="s">
        <v>212</v>
      </c>
      <c r="D162" s="22">
        <v>96500</v>
      </c>
      <c r="E162" s="22"/>
      <c r="F162" s="22">
        <f>D162+E162</f>
        <v>96500</v>
      </c>
    </row>
    <row r="163" spans="1:6" ht="12.75">
      <c r="A163" s="17" t="s">
        <v>213</v>
      </c>
      <c r="B163" s="17">
        <v>2</v>
      </c>
      <c r="C163" s="21" t="s">
        <v>214</v>
      </c>
      <c r="D163" s="22">
        <v>58915</v>
      </c>
      <c r="E163" s="22"/>
      <c r="F163" s="22">
        <f>D163+E163</f>
        <v>58915</v>
      </c>
    </row>
    <row r="164" spans="1:6" ht="25.5">
      <c r="A164" s="13"/>
      <c r="B164" s="13"/>
      <c r="C164" s="33" t="s">
        <v>215</v>
      </c>
      <c r="D164" s="34">
        <f>D165+D167+D168+D169+D170</f>
        <v>50000</v>
      </c>
      <c r="E164" s="34">
        <f>E165+E167+E168+E169+E170</f>
        <v>0</v>
      </c>
      <c r="F164" s="34">
        <f>F165+F167+F168+F169+F170</f>
        <v>50000</v>
      </c>
    </row>
    <row r="165" spans="1:6" ht="25.5">
      <c r="A165" s="17" t="s">
        <v>211</v>
      </c>
      <c r="B165" s="17">
        <v>1</v>
      </c>
      <c r="C165" s="21" t="s">
        <v>216</v>
      </c>
      <c r="D165" s="22">
        <v>50000</v>
      </c>
      <c r="E165" s="22"/>
      <c r="F165" s="22">
        <f>D165+E165</f>
        <v>50000</v>
      </c>
    </row>
    <row r="166" spans="1:6" ht="12.75">
      <c r="A166" s="42"/>
      <c r="B166" s="42"/>
      <c r="C166" s="43"/>
      <c r="D166" s="44"/>
      <c r="E166" s="44"/>
      <c r="F166" s="44"/>
    </row>
    <row r="170" ht="12.75">
      <c r="F170" s="48"/>
    </row>
  </sheetData>
  <autoFilter ref="A3:H165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45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nr.5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2007-10-31T13:46:53Z</dcterms:created>
  <dcterms:modified xsi:type="dcterms:W3CDTF">2007-10-31T13:47:38Z</dcterms:modified>
  <cp:category/>
  <cp:version/>
  <cp:contentType/>
  <cp:contentStatus/>
</cp:coreProperties>
</file>