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Program 2007 rectific noiemb" sheetId="1" r:id="rId1"/>
  </sheets>
  <definedNames>
    <definedName name="_xlnm._FilterDatabase" localSheetId="0" hidden="1">'Program 2007 rectific noiemb'!$A$2:$J$89</definedName>
    <definedName name="_xlnm.Print_Titles" localSheetId="0">'Program 2007 rectific noiemb'!$1:$2</definedName>
    <definedName name="_xlnm.Print_Area" localSheetId="0">'Program 2007 rectific noiemb'!$A$1:$G$89</definedName>
  </definedNames>
  <calcPr fullCalcOnLoad="1"/>
</workbook>
</file>

<file path=xl/sharedStrings.xml><?xml version="1.0" encoding="utf-8"?>
<sst xmlns="http://schemas.openxmlformats.org/spreadsheetml/2006/main" count="217" uniqueCount="146">
  <si>
    <t>Nr.
crt.</t>
  </si>
  <si>
    <t>Simbol
cap. bug.</t>
  </si>
  <si>
    <t>Unitate / Obiectiv</t>
  </si>
  <si>
    <t>Denumirea lucrării</t>
  </si>
  <si>
    <t xml:space="preserve">Program 2007          -lei-  </t>
  </si>
  <si>
    <t>Influenţă</t>
  </si>
  <si>
    <t>Valori rectificate</t>
  </si>
  <si>
    <t>0</t>
  </si>
  <si>
    <t>1</t>
  </si>
  <si>
    <t>2</t>
  </si>
  <si>
    <t xml:space="preserve">TOTAL REPARATII    din care:                                                                </t>
  </si>
  <si>
    <t xml:space="preserve">CONSILIUL JUDETEAN MURES   </t>
  </si>
  <si>
    <t>51.20.02</t>
  </si>
  <si>
    <t>Montarea unui grilaj la terasa Turnului cu ceas</t>
  </si>
  <si>
    <t>Reparaţii curente(auto, calculatoare)</t>
  </si>
  <si>
    <t>Revizuire şi compl. la reţele electrice*</t>
  </si>
  <si>
    <t>Reparaţii la Centrală termică din Sediul Administrativ*</t>
  </si>
  <si>
    <t xml:space="preserve">Reparaţii acoperiş </t>
  </si>
  <si>
    <t xml:space="preserve">CENTRUL MILITAR JUDEŢEAN </t>
  </si>
  <si>
    <t>60.20.02</t>
  </si>
  <si>
    <t>Reparaţii curente autovehicule din dotare, calculatoare, imprimante, copiator</t>
  </si>
  <si>
    <t xml:space="preserve">CENTRUL ŞCOLAR  PENTRU EDUCAŢIE INCLUZIVĂ NR. 1      </t>
  </si>
  <si>
    <t>65.20.02</t>
  </si>
  <si>
    <t>Igienizarea sălilor de clasă</t>
  </si>
  <si>
    <t>Schimbare tâmplărie</t>
  </si>
  <si>
    <t xml:space="preserve">CENTRUL ŞCOLAR  PENTRU EDUCAŢIE INCLUZIVĂ NR. 2      </t>
  </si>
  <si>
    <t>Îgienizarea salilor de clase şi a grupurilor sanitare</t>
  </si>
  <si>
    <t>Ignifugare</t>
  </si>
  <si>
    <t>Lucrări de reparaţii la instalaţia electrică</t>
  </si>
  <si>
    <t xml:space="preserve">SC. PROF. SPECIALA  REGHIN    </t>
  </si>
  <si>
    <t>Sala de sport</t>
  </si>
  <si>
    <t>Clădirea şcolii</t>
  </si>
  <si>
    <t>Reparaţii curente şi igienizări interioare</t>
  </si>
  <si>
    <t>Reparaţie instalaţie de încălzire sală de sport</t>
  </si>
  <si>
    <t xml:space="preserve">UNITATI  DE  CULTURA      </t>
  </si>
  <si>
    <t xml:space="preserve">Teatrul "ARIEL"           </t>
  </si>
  <si>
    <t>67.20.02</t>
  </si>
  <si>
    <t>Clădirea din str. Poştei nr. 2</t>
  </si>
  <si>
    <t>Lucrări de intreţinere şi igienizare a instalaţiilor de apă, gaz, lumină</t>
  </si>
  <si>
    <t xml:space="preserve">Scoala de Arte                                                            </t>
  </si>
  <si>
    <t>P-ţa Trandafirilor nr. 5</t>
  </si>
  <si>
    <t>Reparaţii curente: zugrăveli, vopsitorii, repararea teracotelor, izolare fonică</t>
  </si>
  <si>
    <t xml:space="preserve">Muzeul Judetean MURES                             </t>
  </si>
  <si>
    <t>Expoziţia de bază de istorie str. Enescu nr. 2</t>
  </si>
  <si>
    <t>Reamenajarea, zugrăveli interioare, vopsirea tâmplăriei de lemn, schimbarea corpurilor de iluminat</t>
  </si>
  <si>
    <t>Muzeul din str. Mărăşti nr. 8</t>
  </si>
  <si>
    <t>Reparaţii la clădirea din str. Mărăşti nr. 8</t>
  </si>
  <si>
    <t>Program cultural "Habitat pe Valea Mureşului Superior"</t>
  </si>
  <si>
    <t>Amenajare expoziţie</t>
  </si>
  <si>
    <t>Program cultural "Viaţa monahală şi Mănăstirea franciscană din Tîrgu Mureş"</t>
  </si>
  <si>
    <t>Clădire str. Avram Iancu nr.2</t>
  </si>
  <si>
    <t>Reparare învelitoare şi şarpantă</t>
  </si>
  <si>
    <t xml:space="preserve">Biblioteca Judeteana Mures                           </t>
  </si>
  <si>
    <t xml:space="preserve">Biblioteca Judeteana Mures                          </t>
  </si>
  <si>
    <t>Lucrări de reparaţii:secţia documentară, secretariat, direcţiune</t>
  </si>
  <si>
    <t>Aleea Carpaţi Filiala nr. 1</t>
  </si>
  <si>
    <t>Reparaţii la acoperiş şi amenajări interioare: tencuieli şi zugrăveli; reabilitarea sistemului de iluminat; amenajarea unui grup sanitar;</t>
  </si>
  <si>
    <t>Dâmbu Pietros Filiala nr. 3</t>
  </si>
  <si>
    <t>Reparaţii interioare şi amenajarea unui grup sanitar</t>
  </si>
  <si>
    <t>Respectarea normelor PSI</t>
  </si>
  <si>
    <t>Lucrări de ignifugare la rafturile din material lemnos</t>
  </si>
  <si>
    <t>Sala de lectură</t>
  </si>
  <si>
    <t>Lucrări de restaurare mobilier vechi</t>
  </si>
  <si>
    <t xml:space="preserve">Administratia Palatului Culturii </t>
  </si>
  <si>
    <t>Sala Mare, holul şi acoperişul Palatului Culturii</t>
  </si>
  <si>
    <t>Restaurare zugrăveli, reparaţii şi reabilitări interioare şi acoperiş</t>
  </si>
  <si>
    <t>Restaurare vitralii Palatul Culturii Tg. Mureş</t>
  </si>
  <si>
    <t xml:space="preserve">TOTAL D.G.A.S.P.C. MUREŞ din care:  </t>
  </si>
  <si>
    <t>68.20.02</t>
  </si>
  <si>
    <t>D.G.A.S.P.C. Mureş str. Trebely nr. 7</t>
  </si>
  <si>
    <t>TOTAL</t>
  </si>
  <si>
    <t>Refacere fatada, ornamente, tencuieli, zugraveli Corp A</t>
  </si>
  <si>
    <t>Reparatii acoperis Corp A</t>
  </si>
  <si>
    <t>Centre Rezidenţiale</t>
  </si>
  <si>
    <t>Str. Trebely Nr.3</t>
  </si>
  <si>
    <t>Igienizari si reparatii curente</t>
  </si>
  <si>
    <t>b</t>
  </si>
  <si>
    <t>Ceuaşu de Cîmpie nr. 417</t>
  </si>
  <si>
    <t>Ceuaşu de Cîmpie nr. 43</t>
  </si>
  <si>
    <t>Igienizari, reparatii curente</t>
  </si>
  <si>
    <t>Ceuaşu de Cîmpie nr. 185</t>
  </si>
  <si>
    <t>str. Strâmbă nr. 31</t>
  </si>
  <si>
    <t>Igienizare interioara, reparatii curente</t>
  </si>
  <si>
    <t>str. Slatinei nr. 13</t>
  </si>
  <si>
    <t>str. Turnu Roşu nr. 3B</t>
  </si>
  <si>
    <t>str. Branului nr. 3</t>
  </si>
  <si>
    <t>Reparaţii gard, igienizare interioară, reparaţii curente</t>
  </si>
  <si>
    <t>SIRU Tg. Mureş, str. Revoluţiei nr. 45</t>
  </si>
  <si>
    <t>Reparatii bransamente gaz SIRU</t>
  </si>
  <si>
    <t>Materna str. Salcâmilor nr. 22</t>
  </si>
  <si>
    <t>Montare gresie şi faianţă în spălătorie şi igienizări</t>
  </si>
  <si>
    <t xml:space="preserve">Case de tip familial </t>
  </si>
  <si>
    <t>Igienizări, reparaţii curente</t>
  </si>
  <si>
    <t>Complex Servicii Copii cu Handicap</t>
  </si>
  <si>
    <t>Reparaţii auto şi igienizări</t>
  </si>
  <si>
    <t>Complex de Servicii Comunitare Zau</t>
  </si>
  <si>
    <t>Igienizări interioare şi vopsitorii</t>
  </si>
  <si>
    <t>Case de tip familial Reghin</t>
  </si>
  <si>
    <t>Centrul de plasament nr.5 Ludus</t>
  </si>
  <si>
    <t xml:space="preserve">Intretinere si interventii minimale </t>
  </si>
  <si>
    <t>CIA     TOTAL</t>
  </si>
  <si>
    <t>CIA Sighişoara str. Justiţiei nr. 5</t>
  </si>
  <si>
    <t>Igienizări, zugrăveli, padimente, instalaţii apă, sanitare, reparaţii, vopsitorii, amenajări grupuri sanitare(procurare materiale - execuţie în regie proprie)</t>
  </si>
  <si>
    <t xml:space="preserve">CIA Lunca Mureşului nr. 49 comuna Aluniş </t>
  </si>
  <si>
    <t>Reparaţii Pavilion A, consolidare Pavilion B, igienizări, reparaţii trotuare, alei şi drum interior</t>
  </si>
  <si>
    <t>CIA Căpuşu de Cîmpie str. Principală nr. 123</t>
  </si>
  <si>
    <t>Reparaţii capitale la clădirea principală</t>
  </si>
  <si>
    <t>CIA Glodeni nr. 369</t>
  </si>
  <si>
    <t>Zugrăveli exterioare şi interioare cu reabilitarea ornamentaţiei exterioară corp "B" castel</t>
  </si>
  <si>
    <t>CRRN Brîncoveneşti str. Castel nr. 215</t>
  </si>
  <si>
    <t>Zugrăveli şi igienizări, termoizolaţii, reparaţii: bloc alimentar, drum şi trotuare, hala cazane şi centrală termică</t>
  </si>
  <si>
    <t>CIA Reghin str. Pandurilor nr. 34</t>
  </si>
  <si>
    <t xml:space="preserve">Reparaţii ext. Clădire, gard, igienizare int, tâmplărie termopan </t>
  </si>
  <si>
    <t xml:space="preserve">AEROPORT                                                        </t>
  </si>
  <si>
    <t>84.20.02</t>
  </si>
  <si>
    <t>Platforma de îmbarcare -  debarcare</t>
  </si>
  <si>
    <t>Recolmatare rosturi</t>
  </si>
  <si>
    <t>Alei şi drumuri de incintă</t>
  </si>
  <si>
    <t>Reparaţii strat de uzură</t>
  </si>
  <si>
    <t>Sistem de canalizare ape menajere</t>
  </si>
  <si>
    <t>Reparaţii staţia de pompare ape uzate</t>
  </si>
  <si>
    <t>Pavilion pază</t>
  </si>
  <si>
    <t>Recompartimentări şi reparaţii capitale</t>
  </si>
  <si>
    <t>Suprafeţe de mişcare</t>
  </si>
  <si>
    <t>Refacere marcaje</t>
  </si>
  <si>
    <t>Platforme parcare</t>
  </si>
  <si>
    <t>Asfaltare parcare</t>
  </si>
  <si>
    <t>Iluminat exterior</t>
  </si>
  <si>
    <t>Reparaţii şi extindere</t>
  </si>
  <si>
    <t>Sistem de obstacolare</t>
  </si>
  <si>
    <t>RK şi extindere balizare clădiri aeroport</t>
  </si>
  <si>
    <t>Reparaţie freză</t>
  </si>
  <si>
    <t>Reparaţii curente</t>
  </si>
  <si>
    <t>Pista de aterizare decolare</t>
  </si>
  <si>
    <t xml:space="preserve">Reparaţii locale muchii şi colţuri dale de beton </t>
  </si>
  <si>
    <t>Grup Social</t>
  </si>
  <si>
    <t>Reparaţii conductă de alimentare cu apă potabilă</t>
  </si>
  <si>
    <t>Îngropare traseu instalaţie alimentare cu gaz metan</t>
  </si>
  <si>
    <t>Reparaţii terase circulabile 1</t>
  </si>
  <si>
    <t>Reparaţii terase circulabile 2</t>
  </si>
  <si>
    <t>Modificare firmă luminoasă</t>
  </si>
  <si>
    <t>Cazan "Metalica" nr.2</t>
  </si>
  <si>
    <t>Automatizare</t>
  </si>
  <si>
    <t>SERVICIUL JUD. SALVAMONT</t>
  </si>
  <si>
    <t>54.20.02</t>
  </si>
  <si>
    <t>Service auto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</si>
</sst>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3" fontId="6" fillId="0" borderId="3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3" fontId="0" fillId="4" borderId="4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10" fillId="0" borderId="4" xfId="0" applyFont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left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3" fontId="12" fillId="2" borderId="4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3" fontId="5" fillId="3" borderId="4" xfId="0" applyNumberFormat="1" applyFont="1" applyFill="1" applyBorder="1" applyAlignment="1">
      <alignment vertical="center" wrapText="1"/>
    </xf>
    <xf numFmtId="0" fontId="0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3" fontId="0" fillId="0" borderId="4" xfId="0" applyNumberFormat="1" applyFont="1" applyBorder="1" applyAlignment="1">
      <alignment horizontal="right" vertical="center"/>
    </xf>
    <xf numFmtId="3" fontId="0" fillId="3" borderId="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89"/>
  <sheetViews>
    <sheetView tabSelected="1" zoomScaleSheetLayoutView="75" workbookViewId="0" topLeftCell="A1">
      <pane ySplit="2" topLeftCell="BM42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4.28125" style="116" customWidth="1"/>
    <col min="2" max="2" width="9.00390625" style="116" customWidth="1"/>
    <col min="3" max="3" width="31.140625" style="117" customWidth="1"/>
    <col min="4" max="4" width="28.28125" style="118" customWidth="1"/>
    <col min="5" max="5" width="9.7109375" style="119" bestFit="1" customWidth="1"/>
    <col min="6" max="6" width="9.140625" style="120" customWidth="1"/>
    <col min="7" max="7" width="9.7109375" style="120" customWidth="1"/>
    <col min="8" max="8" width="5.28125" style="16" customWidth="1"/>
    <col min="9" max="9" width="10.7109375" style="16" customWidth="1"/>
    <col min="10" max="10" width="7.8515625" style="121" customWidth="1"/>
    <col min="11" max="16384" width="9.140625" style="19" customWidth="1"/>
  </cols>
  <sheetData>
    <row r="1" spans="1:10" s="7" customFormat="1" ht="38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/>
      <c r="I1" s="6"/>
      <c r="J1" s="6"/>
    </row>
    <row r="2" spans="1:10" s="7" customFormat="1" ht="12.75">
      <c r="A2" s="8" t="s">
        <v>7</v>
      </c>
      <c r="B2" s="9" t="s">
        <v>8</v>
      </c>
      <c r="C2" s="10" t="s">
        <v>9</v>
      </c>
      <c r="D2" s="11">
        <v>3</v>
      </c>
      <c r="E2" s="12">
        <v>4</v>
      </c>
      <c r="F2" s="11">
        <v>5</v>
      </c>
      <c r="G2" s="12">
        <v>6</v>
      </c>
      <c r="H2" s="6"/>
      <c r="I2" s="6"/>
      <c r="J2" s="6"/>
    </row>
    <row r="3" spans="1:10" ht="12.75">
      <c r="A3" s="13"/>
      <c r="B3" s="13"/>
      <c r="C3" s="14" t="s">
        <v>10</v>
      </c>
      <c r="D3" s="15"/>
      <c r="E3" s="15">
        <f>E4+E10+E12+E15+E19+E23+E43+E63+E70+E88</f>
        <v>3628957</v>
      </c>
      <c r="F3" s="15">
        <f>F4+F10+F12+F15+F19+F23+F43+F63+F70+F88</f>
        <v>207000</v>
      </c>
      <c r="G3" s="15">
        <f>G4+G10+G12+G15+G19+G23+G43+G63+G70+G88</f>
        <v>3835957</v>
      </c>
      <c r="I3" s="17"/>
      <c r="J3" s="18"/>
    </row>
    <row r="4" spans="1:10" s="25" customFormat="1" ht="12.75">
      <c r="A4" s="20"/>
      <c r="B4" s="20"/>
      <c r="C4" s="21" t="s">
        <v>11</v>
      </c>
      <c r="D4" s="22"/>
      <c r="E4" s="22">
        <f>SUM(E5:E9)</f>
        <v>78000</v>
      </c>
      <c r="F4" s="22">
        <f>SUM(F5:F9)</f>
        <v>0</v>
      </c>
      <c r="G4" s="22">
        <f>SUM(G5:G9)</f>
        <v>78000</v>
      </c>
      <c r="H4" s="23"/>
      <c r="I4" s="24"/>
      <c r="J4" s="18"/>
    </row>
    <row r="5" spans="1:10" ht="25.5">
      <c r="A5" s="26">
        <v>1</v>
      </c>
      <c r="B5" s="26" t="s">
        <v>12</v>
      </c>
      <c r="C5" s="27"/>
      <c r="D5" s="28" t="s">
        <v>13</v>
      </c>
      <c r="E5" s="29">
        <v>8000</v>
      </c>
      <c r="F5" s="30"/>
      <c r="G5" s="30">
        <f>E5+F5</f>
        <v>8000</v>
      </c>
      <c r="J5" s="18"/>
    </row>
    <row r="6" spans="1:10" ht="25.5">
      <c r="A6" s="26">
        <v>2</v>
      </c>
      <c r="B6" s="26" t="s">
        <v>12</v>
      </c>
      <c r="C6" s="27"/>
      <c r="D6" s="27" t="s">
        <v>14</v>
      </c>
      <c r="E6" s="29">
        <v>10000</v>
      </c>
      <c r="F6" s="30"/>
      <c r="G6" s="30">
        <f>E6+F6</f>
        <v>10000</v>
      </c>
      <c r="J6" s="18"/>
    </row>
    <row r="7" spans="1:10" ht="25.5">
      <c r="A7" s="26">
        <v>3</v>
      </c>
      <c r="B7" s="26" t="s">
        <v>12</v>
      </c>
      <c r="C7" s="27"/>
      <c r="D7" s="28" t="s">
        <v>15</v>
      </c>
      <c r="E7" s="29">
        <v>30000</v>
      </c>
      <c r="F7" s="30"/>
      <c r="G7" s="30">
        <f>E7+F7</f>
        <v>30000</v>
      </c>
      <c r="J7" s="18"/>
    </row>
    <row r="8" spans="1:10" ht="25.5">
      <c r="A8" s="26">
        <v>4</v>
      </c>
      <c r="B8" s="26" t="s">
        <v>12</v>
      </c>
      <c r="C8" s="27"/>
      <c r="D8" s="27" t="s">
        <v>16</v>
      </c>
      <c r="E8" s="29">
        <v>20000</v>
      </c>
      <c r="F8" s="30"/>
      <c r="G8" s="30">
        <f>E8+F8</f>
        <v>20000</v>
      </c>
      <c r="J8" s="18"/>
    </row>
    <row r="9" spans="1:10" ht="12.75">
      <c r="A9" s="26">
        <v>5</v>
      </c>
      <c r="B9" s="26" t="s">
        <v>12</v>
      </c>
      <c r="C9" s="27"/>
      <c r="D9" s="27" t="s">
        <v>17</v>
      </c>
      <c r="E9" s="29">
        <v>10000</v>
      </c>
      <c r="F9" s="30"/>
      <c r="G9" s="30">
        <f>E9+F9</f>
        <v>10000</v>
      </c>
      <c r="J9" s="18"/>
    </row>
    <row r="10" spans="1:10" s="36" customFormat="1" ht="12.75">
      <c r="A10" s="31"/>
      <c r="B10" s="31"/>
      <c r="C10" s="32" t="s">
        <v>18</v>
      </c>
      <c r="D10" s="33"/>
      <c r="E10" s="34">
        <f>E11</f>
        <v>1500</v>
      </c>
      <c r="F10" s="34">
        <f>F11</f>
        <v>2000</v>
      </c>
      <c r="G10" s="34">
        <f>G11</f>
        <v>3500</v>
      </c>
      <c r="H10" s="35"/>
      <c r="I10" s="35"/>
      <c r="J10" s="18"/>
    </row>
    <row r="11" spans="1:10" s="36" customFormat="1" ht="38.25">
      <c r="A11" s="26">
        <v>1</v>
      </c>
      <c r="B11" s="26" t="s">
        <v>19</v>
      </c>
      <c r="C11" s="37"/>
      <c r="D11" s="28" t="s">
        <v>20</v>
      </c>
      <c r="E11" s="29">
        <v>1500</v>
      </c>
      <c r="F11" s="38">
        <v>2000</v>
      </c>
      <c r="G11" s="30">
        <f>E11+F11</f>
        <v>3500</v>
      </c>
      <c r="H11" s="35"/>
      <c r="I11" s="35"/>
      <c r="J11" s="18"/>
    </row>
    <row r="12" spans="1:10" ht="25.5">
      <c r="A12" s="20"/>
      <c r="B12" s="20"/>
      <c r="C12" s="21" t="s">
        <v>21</v>
      </c>
      <c r="D12" s="34"/>
      <c r="E12" s="22">
        <f>E13+E14</f>
        <v>50000</v>
      </c>
      <c r="F12" s="22">
        <f>F13+F14</f>
        <v>0</v>
      </c>
      <c r="G12" s="22">
        <f>G13+G14</f>
        <v>50000</v>
      </c>
      <c r="J12" s="18"/>
    </row>
    <row r="13" spans="1:10" ht="12.75">
      <c r="A13" s="26">
        <v>1</v>
      </c>
      <c r="B13" s="26" t="s">
        <v>22</v>
      </c>
      <c r="C13" s="28"/>
      <c r="D13" s="30" t="s">
        <v>23</v>
      </c>
      <c r="E13" s="29">
        <v>20000</v>
      </c>
      <c r="F13" s="30"/>
      <c r="G13" s="30">
        <f>E13+F13</f>
        <v>20000</v>
      </c>
      <c r="J13" s="18"/>
    </row>
    <row r="14" spans="1:10" ht="12.75">
      <c r="A14" s="26">
        <v>2</v>
      </c>
      <c r="B14" s="26" t="s">
        <v>22</v>
      </c>
      <c r="C14" s="28"/>
      <c r="D14" s="30" t="s">
        <v>24</v>
      </c>
      <c r="E14" s="29">
        <v>30000</v>
      </c>
      <c r="F14" s="30"/>
      <c r="G14" s="30">
        <f>E14+F14</f>
        <v>30000</v>
      </c>
      <c r="J14" s="18"/>
    </row>
    <row r="15" spans="1:10" ht="25.5">
      <c r="A15" s="20"/>
      <c r="B15" s="20"/>
      <c r="C15" s="21" t="s">
        <v>25</v>
      </c>
      <c r="D15" s="34"/>
      <c r="E15" s="34">
        <f>E16+E17+E18</f>
        <v>9600</v>
      </c>
      <c r="F15" s="34">
        <f>F16+F17+F18</f>
        <v>0</v>
      </c>
      <c r="G15" s="34">
        <f>G16+G17+G18</f>
        <v>9600</v>
      </c>
      <c r="J15" s="18"/>
    </row>
    <row r="16" spans="1:10" ht="25.5">
      <c r="A16" s="39">
        <v>1</v>
      </c>
      <c r="B16" s="39" t="s">
        <v>22</v>
      </c>
      <c r="C16" s="40"/>
      <c r="D16" s="41" t="s">
        <v>26</v>
      </c>
      <c r="E16" s="29">
        <v>4000</v>
      </c>
      <c r="F16" s="30"/>
      <c r="G16" s="30">
        <f>E16+F16</f>
        <v>4000</v>
      </c>
      <c r="J16" s="18"/>
    </row>
    <row r="17" spans="1:10" ht="12.75">
      <c r="A17" s="39">
        <v>2</v>
      </c>
      <c r="B17" s="39" t="s">
        <v>22</v>
      </c>
      <c r="C17" s="40"/>
      <c r="D17" s="41" t="s">
        <v>27</v>
      </c>
      <c r="E17" s="29">
        <v>3600</v>
      </c>
      <c r="F17" s="30"/>
      <c r="G17" s="30">
        <f>E17+F17</f>
        <v>3600</v>
      </c>
      <c r="J17" s="18"/>
    </row>
    <row r="18" spans="1:10" ht="25.5">
      <c r="A18" s="39">
        <v>3</v>
      </c>
      <c r="B18" s="39" t="s">
        <v>22</v>
      </c>
      <c r="C18" s="40"/>
      <c r="D18" s="41" t="s">
        <v>28</v>
      </c>
      <c r="E18" s="29">
        <v>2000</v>
      </c>
      <c r="F18" s="30"/>
      <c r="G18" s="30">
        <f>E18+F18</f>
        <v>2000</v>
      </c>
      <c r="J18" s="18"/>
    </row>
    <row r="19" spans="1:10" ht="12.75">
      <c r="A19" s="20"/>
      <c r="B19" s="20"/>
      <c r="C19" s="21" t="s">
        <v>29</v>
      </c>
      <c r="D19" s="34"/>
      <c r="E19" s="34">
        <f>E20+E21+E22</f>
        <v>40000</v>
      </c>
      <c r="F19" s="34">
        <f>F20+F21+F22</f>
        <v>0</v>
      </c>
      <c r="G19" s="34">
        <f>G20+G21+G22</f>
        <v>40000</v>
      </c>
      <c r="J19" s="18"/>
    </row>
    <row r="20" spans="1:10" s="36" customFormat="1" ht="12.75">
      <c r="A20" s="26">
        <v>1</v>
      </c>
      <c r="B20" s="39" t="s">
        <v>22</v>
      </c>
      <c r="C20" s="28" t="s">
        <v>30</v>
      </c>
      <c r="D20" s="30" t="s">
        <v>17</v>
      </c>
      <c r="E20" s="29">
        <v>24745</v>
      </c>
      <c r="F20" s="30"/>
      <c r="G20" s="30">
        <f>E20+F20</f>
        <v>24745</v>
      </c>
      <c r="H20" s="16"/>
      <c r="I20" s="35"/>
      <c r="J20" s="18"/>
    </row>
    <row r="21" spans="1:10" s="36" customFormat="1" ht="25.5">
      <c r="A21" s="26">
        <v>2</v>
      </c>
      <c r="B21" s="39" t="s">
        <v>22</v>
      </c>
      <c r="C21" s="28" t="s">
        <v>31</v>
      </c>
      <c r="D21" s="29" t="s">
        <v>32</v>
      </c>
      <c r="E21" s="29">
        <v>14000</v>
      </c>
      <c r="F21" s="30"/>
      <c r="G21" s="30">
        <f>E21+F21</f>
        <v>14000</v>
      </c>
      <c r="H21" s="16"/>
      <c r="I21" s="35"/>
      <c r="J21" s="18"/>
    </row>
    <row r="22" spans="1:10" s="36" customFormat="1" ht="25.5">
      <c r="A22" s="26">
        <v>3</v>
      </c>
      <c r="B22" s="39" t="s">
        <v>22</v>
      </c>
      <c r="C22" s="28" t="s">
        <v>30</v>
      </c>
      <c r="D22" s="29" t="s">
        <v>33</v>
      </c>
      <c r="E22" s="29">
        <v>1255</v>
      </c>
      <c r="F22" s="30"/>
      <c r="G22" s="30">
        <f>E22+F22</f>
        <v>1255</v>
      </c>
      <c r="H22" s="16"/>
      <c r="I22" s="35"/>
      <c r="J22" s="18"/>
    </row>
    <row r="23" spans="1:10" ht="12.75">
      <c r="A23" s="20"/>
      <c r="B23" s="20"/>
      <c r="C23" s="21" t="s">
        <v>34</v>
      </c>
      <c r="D23" s="34"/>
      <c r="E23" s="34">
        <f>E24+E26+E28+E34+E40</f>
        <v>2328402</v>
      </c>
      <c r="F23" s="34">
        <f>F24+F26+F28+F34+F40</f>
        <v>0</v>
      </c>
      <c r="G23" s="34">
        <f>G24+G26+G28+G34+G40</f>
        <v>2328402</v>
      </c>
      <c r="J23" s="18"/>
    </row>
    <row r="24" spans="1:10" ht="12.75">
      <c r="A24" s="42"/>
      <c r="B24" s="42"/>
      <c r="C24" s="43" t="s">
        <v>35</v>
      </c>
      <c r="D24" s="44"/>
      <c r="E24" s="44">
        <f>E25</f>
        <v>1500</v>
      </c>
      <c r="F24" s="44">
        <f>F25</f>
        <v>0</v>
      </c>
      <c r="G24" s="44">
        <f>G25</f>
        <v>1500</v>
      </c>
      <c r="J24" s="18"/>
    </row>
    <row r="25" spans="1:10" s="47" customFormat="1" ht="38.25">
      <c r="A25" s="26">
        <v>1</v>
      </c>
      <c r="B25" s="26" t="s">
        <v>36</v>
      </c>
      <c r="C25" s="28" t="s">
        <v>37</v>
      </c>
      <c r="D25" s="29" t="s">
        <v>38</v>
      </c>
      <c r="E25" s="45">
        <v>1500</v>
      </c>
      <c r="F25" s="44"/>
      <c r="G25" s="30">
        <f>E25+F25</f>
        <v>1500</v>
      </c>
      <c r="H25" s="46"/>
      <c r="I25" s="46"/>
      <c r="J25" s="18"/>
    </row>
    <row r="26" spans="1:10" s="46" customFormat="1" ht="12.75">
      <c r="A26" s="42"/>
      <c r="B26" s="42"/>
      <c r="C26" s="43" t="s">
        <v>39</v>
      </c>
      <c r="D26" s="44"/>
      <c r="E26" s="48">
        <f>E27</f>
        <v>18635</v>
      </c>
      <c r="F26" s="48">
        <f>F27</f>
        <v>0</v>
      </c>
      <c r="G26" s="48">
        <f>G27</f>
        <v>18635</v>
      </c>
      <c r="J26" s="18"/>
    </row>
    <row r="27" spans="1:10" s="46" customFormat="1" ht="38.25">
      <c r="A27" s="26">
        <v>1</v>
      </c>
      <c r="B27" s="26" t="s">
        <v>36</v>
      </c>
      <c r="C27" s="28" t="s">
        <v>40</v>
      </c>
      <c r="D27" s="29" t="s">
        <v>41</v>
      </c>
      <c r="E27" s="45">
        <f>20000-1365</f>
        <v>18635</v>
      </c>
      <c r="F27" s="44"/>
      <c r="G27" s="30">
        <f>E27+F27</f>
        <v>18635</v>
      </c>
      <c r="J27" s="18"/>
    </row>
    <row r="28" spans="1:10" s="46" customFormat="1" ht="12.75">
      <c r="A28" s="42"/>
      <c r="B28" s="42"/>
      <c r="C28" s="43" t="s">
        <v>42</v>
      </c>
      <c r="D28" s="44"/>
      <c r="E28" s="44">
        <f>SUM(E29:E33)</f>
        <v>907000</v>
      </c>
      <c r="F28" s="44">
        <f>SUM(F29:F33)</f>
        <v>0</v>
      </c>
      <c r="G28" s="44">
        <f>SUM(G29:G33)</f>
        <v>907000</v>
      </c>
      <c r="J28" s="18"/>
    </row>
    <row r="29" spans="1:10" s="46" customFormat="1" ht="51">
      <c r="A29" s="26">
        <v>1</v>
      </c>
      <c r="B29" s="26" t="s">
        <v>36</v>
      </c>
      <c r="C29" s="28" t="s">
        <v>43</v>
      </c>
      <c r="D29" s="29" t="s">
        <v>44</v>
      </c>
      <c r="E29" s="45">
        <v>25000</v>
      </c>
      <c r="F29" s="44"/>
      <c r="G29" s="30">
        <f>E29+F29</f>
        <v>25000</v>
      </c>
      <c r="J29" s="18"/>
    </row>
    <row r="30" spans="1:10" s="46" customFormat="1" ht="25.5">
      <c r="A30" s="49">
        <v>2</v>
      </c>
      <c r="B30" s="49" t="s">
        <v>36</v>
      </c>
      <c r="C30" s="50" t="s">
        <v>45</v>
      </c>
      <c r="D30" s="29" t="s">
        <v>46</v>
      </c>
      <c r="E30" s="45">
        <v>560000</v>
      </c>
      <c r="F30" s="30"/>
      <c r="G30" s="30">
        <f>E30+F30</f>
        <v>560000</v>
      </c>
      <c r="J30" s="18"/>
    </row>
    <row r="31" spans="1:10" s="46" customFormat="1" ht="25.5">
      <c r="A31" s="49">
        <v>3</v>
      </c>
      <c r="B31" s="49" t="s">
        <v>36</v>
      </c>
      <c r="C31" s="50" t="s">
        <v>47</v>
      </c>
      <c r="D31" s="29" t="s">
        <v>48</v>
      </c>
      <c r="E31" s="45">
        <v>60500</v>
      </c>
      <c r="F31" s="30"/>
      <c r="G31" s="30">
        <f>E31+F31</f>
        <v>60500</v>
      </c>
      <c r="J31" s="18"/>
    </row>
    <row r="32" spans="1:10" s="46" customFormat="1" ht="38.25">
      <c r="A32" s="49">
        <v>4</v>
      </c>
      <c r="B32" s="49" t="s">
        <v>36</v>
      </c>
      <c r="C32" s="50" t="s">
        <v>49</v>
      </c>
      <c r="D32" s="29" t="s">
        <v>48</v>
      </c>
      <c r="E32" s="45">
        <v>11500</v>
      </c>
      <c r="F32" s="30"/>
      <c r="G32" s="30">
        <f>E32+F32</f>
        <v>11500</v>
      </c>
      <c r="J32" s="18"/>
    </row>
    <row r="33" spans="1:10" s="46" customFormat="1" ht="12.75">
      <c r="A33" s="49">
        <v>5</v>
      </c>
      <c r="B33" s="49" t="s">
        <v>36</v>
      </c>
      <c r="C33" s="50" t="s">
        <v>50</v>
      </c>
      <c r="D33" s="50" t="s">
        <v>51</v>
      </c>
      <c r="E33" s="45">
        <v>250000</v>
      </c>
      <c r="F33" s="30"/>
      <c r="G33" s="30">
        <f>E33+F33</f>
        <v>250000</v>
      </c>
      <c r="J33" s="18"/>
    </row>
    <row r="34" spans="1:10" s="46" customFormat="1" ht="12.75">
      <c r="A34" s="42"/>
      <c r="B34" s="26"/>
      <c r="C34" s="43" t="s">
        <v>52</v>
      </c>
      <c r="D34" s="44"/>
      <c r="E34" s="48">
        <f>E35+E36+E37+E38+E39</f>
        <v>81000</v>
      </c>
      <c r="F34" s="48">
        <f>F35+F36+F37+F38+F39</f>
        <v>0</v>
      </c>
      <c r="G34" s="48">
        <f>G35+G36+G37+G38+G39</f>
        <v>81000</v>
      </c>
      <c r="J34" s="18"/>
    </row>
    <row r="35" spans="1:10" s="52" customFormat="1" ht="38.25">
      <c r="A35" s="26">
        <v>1</v>
      </c>
      <c r="B35" s="26" t="s">
        <v>36</v>
      </c>
      <c r="C35" s="51" t="s">
        <v>53</v>
      </c>
      <c r="D35" s="29" t="s">
        <v>54</v>
      </c>
      <c r="E35" s="41">
        <v>39966</v>
      </c>
      <c r="F35" s="38"/>
      <c r="G35" s="30">
        <f>E35+F35</f>
        <v>39966</v>
      </c>
      <c r="J35" s="18"/>
    </row>
    <row r="36" spans="1:10" s="52" customFormat="1" ht="63.75">
      <c r="A36" s="26">
        <v>2</v>
      </c>
      <c r="B36" s="26" t="s">
        <v>36</v>
      </c>
      <c r="C36" s="51" t="s">
        <v>55</v>
      </c>
      <c r="D36" s="29" t="s">
        <v>56</v>
      </c>
      <c r="E36" s="41">
        <v>6034</v>
      </c>
      <c r="F36" s="38"/>
      <c r="G36" s="30">
        <f>E36+F36</f>
        <v>6034</v>
      </c>
      <c r="J36" s="18"/>
    </row>
    <row r="37" spans="1:10" s="52" customFormat="1" ht="25.5">
      <c r="A37" s="26">
        <v>3</v>
      </c>
      <c r="B37" s="26" t="s">
        <v>36</v>
      </c>
      <c r="C37" s="51" t="s">
        <v>57</v>
      </c>
      <c r="D37" s="29" t="s">
        <v>58</v>
      </c>
      <c r="E37" s="41">
        <v>35000</v>
      </c>
      <c r="F37" s="38"/>
      <c r="G37" s="30">
        <f>E37+F37</f>
        <v>35000</v>
      </c>
      <c r="J37" s="18"/>
    </row>
    <row r="38" spans="1:10" s="52" customFormat="1" ht="25.5">
      <c r="A38" s="26">
        <v>4</v>
      </c>
      <c r="B38" s="26" t="s">
        <v>36</v>
      </c>
      <c r="C38" s="51" t="s">
        <v>59</v>
      </c>
      <c r="D38" s="29" t="s">
        <v>60</v>
      </c>
      <c r="E38" s="41">
        <v>0</v>
      </c>
      <c r="F38" s="38"/>
      <c r="G38" s="30">
        <f>E38+F38</f>
        <v>0</v>
      </c>
      <c r="J38" s="18"/>
    </row>
    <row r="39" spans="1:10" s="52" customFormat="1" ht="25.5">
      <c r="A39" s="26">
        <v>5</v>
      </c>
      <c r="B39" s="26" t="s">
        <v>36</v>
      </c>
      <c r="C39" s="51" t="s">
        <v>61</v>
      </c>
      <c r="D39" s="29" t="s">
        <v>62</v>
      </c>
      <c r="E39" s="41">
        <v>0</v>
      </c>
      <c r="F39" s="38"/>
      <c r="G39" s="30">
        <f>E39+F39</f>
        <v>0</v>
      </c>
      <c r="J39" s="18"/>
    </row>
    <row r="40" spans="1:10" s="52" customFormat="1" ht="12.75">
      <c r="A40" s="42"/>
      <c r="B40" s="26"/>
      <c r="C40" s="43" t="s">
        <v>63</v>
      </c>
      <c r="D40" s="44"/>
      <c r="E40" s="44">
        <f>SUM(E41:E42)</f>
        <v>1320267</v>
      </c>
      <c r="F40" s="44">
        <f>SUM(F41:F42)</f>
        <v>0</v>
      </c>
      <c r="G40" s="44">
        <f>SUM(G41:G42)</f>
        <v>1320267</v>
      </c>
      <c r="J40" s="18"/>
    </row>
    <row r="41" spans="1:10" s="52" customFormat="1" ht="25.5">
      <c r="A41" s="53">
        <v>1</v>
      </c>
      <c r="B41" s="26" t="s">
        <v>36</v>
      </c>
      <c r="C41" s="54" t="s">
        <v>64</v>
      </c>
      <c r="D41" s="55" t="s">
        <v>65</v>
      </c>
      <c r="E41" s="56">
        <v>1120267</v>
      </c>
      <c r="F41" s="57"/>
      <c r="G41" s="30">
        <f>E41+F41</f>
        <v>1120267</v>
      </c>
      <c r="J41" s="18"/>
    </row>
    <row r="42" spans="1:10" s="58" customFormat="1" ht="25.5">
      <c r="A42" s="39">
        <v>2</v>
      </c>
      <c r="B42" s="26" t="s">
        <v>36</v>
      </c>
      <c r="C42" s="40"/>
      <c r="D42" s="40" t="s">
        <v>66</v>
      </c>
      <c r="E42" s="41">
        <v>200000</v>
      </c>
      <c r="F42" s="38"/>
      <c r="G42" s="30">
        <f>E42+F42</f>
        <v>200000</v>
      </c>
      <c r="J42" s="18"/>
    </row>
    <row r="43" spans="1:10" s="58" customFormat="1" ht="25.5">
      <c r="A43" s="59"/>
      <c r="B43" s="60"/>
      <c r="C43" s="61" t="s">
        <v>67</v>
      </c>
      <c r="D43" s="62"/>
      <c r="E43" s="63">
        <f>E44+E47+E56+E57+E58+E59+E60+E61+E62</f>
        <v>190500</v>
      </c>
      <c r="F43" s="63">
        <f>F44+F47+F56+F57+F58+F59+F60+F61+F62</f>
        <v>-45000</v>
      </c>
      <c r="G43" s="63">
        <f>G44+G47+G56+G57+G58+G59+G60+G61+G62</f>
        <v>145500</v>
      </c>
      <c r="J43" s="18"/>
    </row>
    <row r="44" spans="1:10" s="58" customFormat="1" ht="12.75">
      <c r="A44" s="64">
        <v>1</v>
      </c>
      <c r="B44" s="64" t="s">
        <v>68</v>
      </c>
      <c r="C44" s="65" t="s">
        <v>69</v>
      </c>
      <c r="D44" s="66" t="s">
        <v>70</v>
      </c>
      <c r="E44" s="67">
        <f>E45+E46</f>
        <v>0</v>
      </c>
      <c r="F44" s="67">
        <f>F45+F46</f>
        <v>0</v>
      </c>
      <c r="G44" s="67">
        <f>G45+G46</f>
        <v>0</v>
      </c>
      <c r="J44" s="18"/>
    </row>
    <row r="45" spans="1:10" s="58" customFormat="1" ht="25.5">
      <c r="A45" s="68"/>
      <c r="B45" s="68"/>
      <c r="C45" s="69"/>
      <c r="D45" s="70" t="s">
        <v>71</v>
      </c>
      <c r="E45" s="71">
        <v>0</v>
      </c>
      <c r="F45" s="38"/>
      <c r="G45" s="30">
        <f>E45+F45</f>
        <v>0</v>
      </c>
      <c r="J45" s="18"/>
    </row>
    <row r="46" spans="1:10" s="58" customFormat="1" ht="12.75">
      <c r="A46" s="72"/>
      <c r="B46" s="72"/>
      <c r="C46" s="69"/>
      <c r="D46" s="70" t="s">
        <v>72</v>
      </c>
      <c r="E46" s="71">
        <v>0</v>
      </c>
      <c r="F46" s="38"/>
      <c r="G46" s="30">
        <f>E46+F46</f>
        <v>0</v>
      </c>
      <c r="J46" s="18"/>
    </row>
    <row r="47" spans="1:10" s="58" customFormat="1" ht="12.75">
      <c r="A47" s="73">
        <v>2</v>
      </c>
      <c r="B47" s="74" t="s">
        <v>68</v>
      </c>
      <c r="C47" s="75" t="s">
        <v>73</v>
      </c>
      <c r="D47" s="66" t="s">
        <v>70</v>
      </c>
      <c r="E47" s="67">
        <f>E48+E50+E54+E55</f>
        <v>60000</v>
      </c>
      <c r="F47" s="67">
        <f>F48+F50+F54+F55</f>
        <v>-32500</v>
      </c>
      <c r="G47" s="67">
        <f>G48+G50+G54+G55</f>
        <v>27500</v>
      </c>
      <c r="J47" s="18"/>
    </row>
    <row r="48" spans="1:10" s="58" customFormat="1" ht="12.75">
      <c r="A48" s="76"/>
      <c r="B48" s="76"/>
      <c r="C48" s="77" t="s">
        <v>74</v>
      </c>
      <c r="D48" s="78" t="s">
        <v>75</v>
      </c>
      <c r="E48" s="79">
        <v>10000</v>
      </c>
      <c r="F48" s="38"/>
      <c r="G48" s="30">
        <f>E48+F48</f>
        <v>10000</v>
      </c>
      <c r="H48" s="58" t="s">
        <v>76</v>
      </c>
      <c r="J48" s="18"/>
    </row>
    <row r="49" spans="1:10" s="58" customFormat="1" ht="12.75">
      <c r="A49" s="80"/>
      <c r="B49" s="80"/>
      <c r="C49" s="77" t="s">
        <v>77</v>
      </c>
      <c r="D49" s="78" t="s">
        <v>75</v>
      </c>
      <c r="E49" s="81"/>
      <c r="F49" s="82"/>
      <c r="G49" s="82"/>
      <c r="J49" s="18"/>
    </row>
    <row r="50" spans="1:10" s="58" customFormat="1" ht="12.75">
      <c r="A50" s="80"/>
      <c r="B50" s="80"/>
      <c r="C50" s="77" t="s">
        <v>78</v>
      </c>
      <c r="D50" s="78" t="s">
        <v>79</v>
      </c>
      <c r="E50" s="81">
        <v>2500</v>
      </c>
      <c r="F50" s="57">
        <v>-2500</v>
      </c>
      <c r="G50" s="30">
        <f>E50+F50</f>
        <v>0</v>
      </c>
      <c r="J50" s="18"/>
    </row>
    <row r="51" spans="1:10" s="58" customFormat="1" ht="12.75">
      <c r="A51" s="80"/>
      <c r="B51" s="80"/>
      <c r="C51" s="77" t="s">
        <v>80</v>
      </c>
      <c r="D51" s="78" t="s">
        <v>79</v>
      </c>
      <c r="E51" s="81"/>
      <c r="F51" s="83"/>
      <c r="G51" s="83"/>
      <c r="J51" s="18"/>
    </row>
    <row r="52" spans="1:10" s="58" customFormat="1" ht="25.5">
      <c r="A52" s="80"/>
      <c r="B52" s="80"/>
      <c r="C52" s="84" t="s">
        <v>81</v>
      </c>
      <c r="D52" s="78" t="s">
        <v>82</v>
      </c>
      <c r="E52" s="85"/>
      <c r="F52" s="86"/>
      <c r="G52" s="82"/>
      <c r="J52" s="18"/>
    </row>
    <row r="53" spans="1:10" s="58" customFormat="1" ht="25.5">
      <c r="A53" s="80"/>
      <c r="B53" s="80"/>
      <c r="C53" s="84" t="s">
        <v>83</v>
      </c>
      <c r="D53" s="78" t="s">
        <v>82</v>
      </c>
      <c r="E53" s="81"/>
      <c r="F53" s="87"/>
      <c r="G53" s="57"/>
      <c r="J53" s="18"/>
    </row>
    <row r="54" spans="1:10" s="58" customFormat="1" ht="25.5">
      <c r="A54" s="80"/>
      <c r="B54" s="80"/>
      <c r="C54" s="84" t="s">
        <v>84</v>
      </c>
      <c r="D54" s="78" t="s">
        <v>82</v>
      </c>
      <c r="E54" s="81">
        <v>0</v>
      </c>
      <c r="F54" s="87"/>
      <c r="G54" s="88">
        <f aca="true" t="shared" si="0" ref="G54:G62">E54+F54</f>
        <v>0</v>
      </c>
      <c r="J54" s="18"/>
    </row>
    <row r="55" spans="1:10" s="58" customFormat="1" ht="25.5">
      <c r="A55" s="80"/>
      <c r="B55" s="80"/>
      <c r="C55" s="77" t="s">
        <v>85</v>
      </c>
      <c r="D55" s="78" t="s">
        <v>86</v>
      </c>
      <c r="E55" s="81">
        <v>47500</v>
      </c>
      <c r="F55" s="89">
        <v>-30000</v>
      </c>
      <c r="G55" s="88">
        <f t="shared" si="0"/>
        <v>17500</v>
      </c>
      <c r="H55" s="58" t="s">
        <v>76</v>
      </c>
      <c r="J55" s="18"/>
    </row>
    <row r="56" spans="1:10" s="58" customFormat="1" ht="25.5">
      <c r="A56" s="73">
        <v>3</v>
      </c>
      <c r="B56" s="90" t="s">
        <v>68</v>
      </c>
      <c r="C56" s="75" t="s">
        <v>87</v>
      </c>
      <c r="D56" s="91" t="s">
        <v>88</v>
      </c>
      <c r="E56" s="67">
        <v>5500</v>
      </c>
      <c r="F56" s="38">
        <v>2500</v>
      </c>
      <c r="G56" s="92">
        <f t="shared" si="0"/>
        <v>8000</v>
      </c>
      <c r="H56" s="58" t="s">
        <v>76</v>
      </c>
      <c r="J56" s="18"/>
    </row>
    <row r="57" spans="1:10" s="58" customFormat="1" ht="25.5">
      <c r="A57" s="73">
        <v>4</v>
      </c>
      <c r="B57" s="73" t="s">
        <v>68</v>
      </c>
      <c r="C57" s="75" t="s">
        <v>89</v>
      </c>
      <c r="D57" s="93" t="s">
        <v>90</v>
      </c>
      <c r="E57" s="67">
        <v>80000</v>
      </c>
      <c r="F57" s="38">
        <v>-10000</v>
      </c>
      <c r="G57" s="92">
        <f t="shared" si="0"/>
        <v>70000</v>
      </c>
      <c r="H57" s="58" t="s">
        <v>76</v>
      </c>
      <c r="J57" s="18"/>
    </row>
    <row r="58" spans="1:10" s="58" customFormat="1" ht="12.75">
      <c r="A58" s="73">
        <v>5</v>
      </c>
      <c r="B58" s="73" t="s">
        <v>68</v>
      </c>
      <c r="C58" s="75" t="s">
        <v>91</v>
      </c>
      <c r="D58" s="75" t="s">
        <v>92</v>
      </c>
      <c r="E58" s="67">
        <v>10000</v>
      </c>
      <c r="F58" s="38"/>
      <c r="G58" s="92">
        <f t="shared" si="0"/>
        <v>10000</v>
      </c>
      <c r="H58" s="58" t="s">
        <v>76</v>
      </c>
      <c r="J58" s="18"/>
    </row>
    <row r="59" spans="1:10" s="58" customFormat="1" ht="25.5">
      <c r="A59" s="73">
        <v>6</v>
      </c>
      <c r="B59" s="90" t="s">
        <v>68</v>
      </c>
      <c r="C59" s="75" t="s">
        <v>93</v>
      </c>
      <c r="D59" s="75" t="s">
        <v>94</v>
      </c>
      <c r="E59" s="67">
        <v>10000</v>
      </c>
      <c r="F59" s="38"/>
      <c r="G59" s="92">
        <f t="shared" si="0"/>
        <v>10000</v>
      </c>
      <c r="H59" s="58" t="s">
        <v>76</v>
      </c>
      <c r="J59" s="18"/>
    </row>
    <row r="60" spans="1:10" s="98" customFormat="1" ht="25.5">
      <c r="A60" s="73">
        <v>7</v>
      </c>
      <c r="B60" s="90" t="s">
        <v>68</v>
      </c>
      <c r="C60" s="94" t="s">
        <v>95</v>
      </c>
      <c r="D60" s="75" t="s">
        <v>96</v>
      </c>
      <c r="E60" s="67">
        <v>10000</v>
      </c>
      <c r="F60" s="95"/>
      <c r="G60" s="92">
        <f t="shared" si="0"/>
        <v>10000</v>
      </c>
      <c r="H60" s="96" t="s">
        <v>76</v>
      </c>
      <c r="I60" s="96"/>
      <c r="J60" s="97"/>
    </row>
    <row r="61" spans="1:10" s="98" customFormat="1" ht="12.75">
      <c r="A61" s="73">
        <v>8</v>
      </c>
      <c r="B61" s="90" t="s">
        <v>68</v>
      </c>
      <c r="C61" s="75" t="s">
        <v>97</v>
      </c>
      <c r="D61" s="99" t="s">
        <v>79</v>
      </c>
      <c r="E61" s="67">
        <v>10000</v>
      </c>
      <c r="F61" s="95"/>
      <c r="G61" s="92">
        <f t="shared" si="0"/>
        <v>10000</v>
      </c>
      <c r="H61" s="96" t="s">
        <v>76</v>
      </c>
      <c r="I61" s="96"/>
      <c r="J61" s="97"/>
    </row>
    <row r="62" spans="1:10" ht="12.75">
      <c r="A62" s="100">
        <v>9</v>
      </c>
      <c r="B62" s="90" t="s">
        <v>68</v>
      </c>
      <c r="C62" s="101" t="s">
        <v>98</v>
      </c>
      <c r="D62" s="102" t="s">
        <v>99</v>
      </c>
      <c r="E62" s="67">
        <v>5000</v>
      </c>
      <c r="F62" s="30">
        <v>-5000</v>
      </c>
      <c r="G62" s="92">
        <f t="shared" si="0"/>
        <v>0</v>
      </c>
      <c r="J62" s="18"/>
    </row>
    <row r="63" spans="1:10" ht="12.75">
      <c r="A63" s="103"/>
      <c r="B63" s="103"/>
      <c r="C63" s="104" t="s">
        <v>100</v>
      </c>
      <c r="D63" s="105"/>
      <c r="E63" s="106">
        <f>E64+E65+E66+E67+E68+E69</f>
        <v>150000</v>
      </c>
      <c r="F63" s="106">
        <f>F64+F65+F66+F67+F68+F69</f>
        <v>7000</v>
      </c>
      <c r="G63" s="106">
        <f>G64+G65+G66+G67+G68+G69</f>
        <v>157000</v>
      </c>
      <c r="J63" s="18"/>
    </row>
    <row r="64" spans="1:10" ht="63.75">
      <c r="A64" s="39">
        <v>1</v>
      </c>
      <c r="B64" s="39" t="s">
        <v>68</v>
      </c>
      <c r="C64" s="107" t="s">
        <v>101</v>
      </c>
      <c r="D64" s="40" t="s">
        <v>102</v>
      </c>
      <c r="E64" s="41">
        <v>10000</v>
      </c>
      <c r="F64" s="30"/>
      <c r="G64" s="30">
        <f aca="true" t="shared" si="1" ref="G64:G69">E64+F64</f>
        <v>10000</v>
      </c>
      <c r="J64" s="18"/>
    </row>
    <row r="65" spans="1:10" ht="38.25">
      <c r="A65" s="39">
        <v>2</v>
      </c>
      <c r="B65" s="39" t="s">
        <v>68</v>
      </c>
      <c r="C65" s="107" t="s">
        <v>103</v>
      </c>
      <c r="D65" s="40" t="s">
        <v>104</v>
      </c>
      <c r="E65" s="41">
        <v>30000</v>
      </c>
      <c r="F65" s="30"/>
      <c r="G65" s="30">
        <f t="shared" si="1"/>
        <v>30000</v>
      </c>
      <c r="J65" s="18"/>
    </row>
    <row r="66" spans="1:10" ht="25.5">
      <c r="A66" s="39">
        <v>3</v>
      </c>
      <c r="B66" s="39" t="s">
        <v>68</v>
      </c>
      <c r="C66" s="107" t="s">
        <v>105</v>
      </c>
      <c r="D66" s="40" t="s">
        <v>106</v>
      </c>
      <c r="E66" s="41">
        <v>20000</v>
      </c>
      <c r="F66" s="30"/>
      <c r="G66" s="30">
        <f t="shared" si="1"/>
        <v>20000</v>
      </c>
      <c r="J66" s="18"/>
    </row>
    <row r="67" spans="1:10" ht="38.25">
      <c r="A67" s="39">
        <v>4</v>
      </c>
      <c r="B67" s="39" t="s">
        <v>68</v>
      </c>
      <c r="C67" s="108" t="s">
        <v>107</v>
      </c>
      <c r="D67" s="40" t="s">
        <v>108</v>
      </c>
      <c r="E67" s="109">
        <v>20000</v>
      </c>
      <c r="F67" s="30">
        <v>7000</v>
      </c>
      <c r="G67" s="30">
        <f t="shared" si="1"/>
        <v>27000</v>
      </c>
      <c r="J67" s="18"/>
    </row>
    <row r="68" spans="1:10" ht="51">
      <c r="A68" s="39">
        <v>5</v>
      </c>
      <c r="B68" s="39" t="s">
        <v>68</v>
      </c>
      <c r="C68" s="107" t="s">
        <v>109</v>
      </c>
      <c r="D68" s="40" t="s">
        <v>110</v>
      </c>
      <c r="E68" s="41">
        <v>50000</v>
      </c>
      <c r="F68" s="30"/>
      <c r="G68" s="30">
        <f t="shared" si="1"/>
        <v>50000</v>
      </c>
      <c r="J68" s="18"/>
    </row>
    <row r="69" spans="1:10" ht="38.25">
      <c r="A69" s="39">
        <v>6</v>
      </c>
      <c r="B69" s="39" t="s">
        <v>68</v>
      </c>
      <c r="C69" s="107" t="s">
        <v>111</v>
      </c>
      <c r="D69" s="40" t="s">
        <v>112</v>
      </c>
      <c r="E69" s="41">
        <v>20000</v>
      </c>
      <c r="F69" s="30"/>
      <c r="G69" s="30">
        <f t="shared" si="1"/>
        <v>20000</v>
      </c>
      <c r="J69" s="18"/>
    </row>
    <row r="70" spans="1:10" ht="12.75">
      <c r="A70" s="20"/>
      <c r="B70" s="20"/>
      <c r="C70" s="21" t="s">
        <v>113</v>
      </c>
      <c r="D70" s="34"/>
      <c r="E70" s="110">
        <f>SUM(E71:E87)</f>
        <v>772000</v>
      </c>
      <c r="F70" s="110">
        <f>SUM(F71:F87)</f>
        <v>242000</v>
      </c>
      <c r="G70" s="110">
        <f>SUM(G71:G87)</f>
        <v>1014000</v>
      </c>
      <c r="J70" s="18"/>
    </row>
    <row r="71" spans="1:10" ht="25.5">
      <c r="A71" s="111">
        <v>1</v>
      </c>
      <c r="B71" s="26" t="s">
        <v>114</v>
      </c>
      <c r="C71" s="112" t="s">
        <v>115</v>
      </c>
      <c r="D71" s="95" t="s">
        <v>116</v>
      </c>
      <c r="E71" s="95">
        <v>131982</v>
      </c>
      <c r="F71" s="30"/>
      <c r="G71" s="30">
        <f aca="true" t="shared" si="2" ref="G71:G87">E71+F71</f>
        <v>131982</v>
      </c>
      <c r="J71" s="18"/>
    </row>
    <row r="72" spans="1:10" ht="12.75">
      <c r="A72" s="111">
        <v>2</v>
      </c>
      <c r="B72" s="26" t="s">
        <v>114</v>
      </c>
      <c r="C72" s="112" t="s">
        <v>117</v>
      </c>
      <c r="D72" s="95" t="s">
        <v>118</v>
      </c>
      <c r="E72" s="95">
        <v>28000</v>
      </c>
      <c r="F72" s="30"/>
      <c r="G72" s="30">
        <f t="shared" si="2"/>
        <v>28000</v>
      </c>
      <c r="J72" s="18"/>
    </row>
    <row r="73" spans="1:10" ht="25.5">
      <c r="A73" s="111">
        <v>3</v>
      </c>
      <c r="B73" s="26" t="s">
        <v>114</v>
      </c>
      <c r="C73" s="112" t="s">
        <v>119</v>
      </c>
      <c r="D73" s="113" t="s">
        <v>120</v>
      </c>
      <c r="E73" s="95">
        <v>17586</v>
      </c>
      <c r="F73" s="30"/>
      <c r="G73" s="30">
        <f t="shared" si="2"/>
        <v>17586</v>
      </c>
      <c r="J73" s="18"/>
    </row>
    <row r="74" spans="1:10" ht="25.5">
      <c r="A74" s="111">
        <v>4</v>
      </c>
      <c r="B74" s="26" t="s">
        <v>114</v>
      </c>
      <c r="C74" s="112" t="s">
        <v>121</v>
      </c>
      <c r="D74" s="113" t="s">
        <v>122</v>
      </c>
      <c r="E74" s="95">
        <v>53127</v>
      </c>
      <c r="F74" s="30">
        <v>4000</v>
      </c>
      <c r="G74" s="30">
        <f t="shared" si="2"/>
        <v>57127</v>
      </c>
      <c r="J74" s="18"/>
    </row>
    <row r="75" spans="1:10" ht="12.75">
      <c r="A75" s="111">
        <v>5</v>
      </c>
      <c r="B75" s="26" t="s">
        <v>114</v>
      </c>
      <c r="C75" s="112" t="s">
        <v>123</v>
      </c>
      <c r="D75" s="95" t="s">
        <v>124</v>
      </c>
      <c r="E75" s="95">
        <v>102024</v>
      </c>
      <c r="F75" s="30"/>
      <c r="G75" s="30">
        <f t="shared" si="2"/>
        <v>102024</v>
      </c>
      <c r="J75" s="18"/>
    </row>
    <row r="76" spans="1:10" ht="12.75">
      <c r="A76" s="111">
        <v>6</v>
      </c>
      <c r="B76" s="26" t="s">
        <v>114</v>
      </c>
      <c r="C76" s="112" t="s">
        <v>125</v>
      </c>
      <c r="D76" s="95" t="s">
        <v>126</v>
      </c>
      <c r="E76" s="95">
        <v>242674</v>
      </c>
      <c r="F76" s="30">
        <v>238000</v>
      </c>
      <c r="G76" s="30">
        <f t="shared" si="2"/>
        <v>480674</v>
      </c>
      <c r="J76" s="18"/>
    </row>
    <row r="77" spans="1:10" ht="12.75">
      <c r="A77" s="111">
        <v>7</v>
      </c>
      <c r="B77" s="26" t="s">
        <v>114</v>
      </c>
      <c r="C77" s="28" t="s">
        <v>127</v>
      </c>
      <c r="D77" s="30" t="s">
        <v>128</v>
      </c>
      <c r="E77" s="114">
        <v>2162</v>
      </c>
      <c r="F77" s="30"/>
      <c r="G77" s="30">
        <f t="shared" si="2"/>
        <v>2162</v>
      </c>
      <c r="J77" s="18"/>
    </row>
    <row r="78" spans="1:10" ht="12.75">
      <c r="A78" s="111">
        <v>8</v>
      </c>
      <c r="B78" s="26" t="s">
        <v>114</v>
      </c>
      <c r="C78" s="28" t="s">
        <v>129</v>
      </c>
      <c r="D78" s="30" t="s">
        <v>130</v>
      </c>
      <c r="E78" s="114">
        <v>2485</v>
      </c>
      <c r="F78" s="30"/>
      <c r="G78" s="30">
        <f t="shared" si="2"/>
        <v>2485</v>
      </c>
      <c r="J78" s="18"/>
    </row>
    <row r="79" spans="1:10" ht="12.75">
      <c r="A79" s="111">
        <v>9</v>
      </c>
      <c r="B79" s="26" t="s">
        <v>114</v>
      </c>
      <c r="C79" s="28"/>
      <c r="D79" s="28" t="s">
        <v>131</v>
      </c>
      <c r="E79" s="114">
        <v>99960</v>
      </c>
      <c r="F79" s="30"/>
      <c r="G79" s="30">
        <f t="shared" si="2"/>
        <v>99960</v>
      </c>
      <c r="J79" s="18"/>
    </row>
    <row r="80" spans="1:10" ht="12.75">
      <c r="A80" s="111">
        <v>10</v>
      </c>
      <c r="B80" s="26" t="s">
        <v>114</v>
      </c>
      <c r="C80" s="28"/>
      <c r="D80" s="28" t="s">
        <v>132</v>
      </c>
      <c r="E80" s="114">
        <v>0</v>
      </c>
      <c r="F80" s="30"/>
      <c r="G80" s="30">
        <f t="shared" si="2"/>
        <v>0</v>
      </c>
      <c r="J80" s="18"/>
    </row>
    <row r="81" spans="1:10" ht="25.5">
      <c r="A81" s="111">
        <v>11</v>
      </c>
      <c r="B81" s="26" t="s">
        <v>114</v>
      </c>
      <c r="C81" s="28" t="s">
        <v>133</v>
      </c>
      <c r="D81" s="28" t="s">
        <v>134</v>
      </c>
      <c r="E81" s="114">
        <v>14500</v>
      </c>
      <c r="F81" s="30"/>
      <c r="G81" s="30">
        <f t="shared" si="2"/>
        <v>14500</v>
      </c>
      <c r="J81" s="18"/>
    </row>
    <row r="82" spans="1:10" ht="25.5">
      <c r="A82" s="111">
        <v>12</v>
      </c>
      <c r="B82" s="26" t="s">
        <v>114</v>
      </c>
      <c r="C82" s="28" t="s">
        <v>135</v>
      </c>
      <c r="D82" s="28" t="s">
        <v>136</v>
      </c>
      <c r="E82" s="114">
        <v>5300</v>
      </c>
      <c r="F82" s="30"/>
      <c r="G82" s="30">
        <f t="shared" si="2"/>
        <v>5300</v>
      </c>
      <c r="J82" s="18"/>
    </row>
    <row r="83" spans="1:10" ht="25.5">
      <c r="A83" s="111">
        <v>13</v>
      </c>
      <c r="B83" s="26" t="s">
        <v>114</v>
      </c>
      <c r="C83" s="28" t="s">
        <v>135</v>
      </c>
      <c r="D83" s="28" t="s">
        <v>137</v>
      </c>
      <c r="E83" s="114">
        <v>4700</v>
      </c>
      <c r="F83" s="30"/>
      <c r="G83" s="30">
        <f t="shared" si="2"/>
        <v>4700</v>
      </c>
      <c r="J83" s="18"/>
    </row>
    <row r="84" spans="1:10" ht="12.75">
      <c r="A84" s="111">
        <v>14</v>
      </c>
      <c r="B84" s="26" t="s">
        <v>114</v>
      </c>
      <c r="C84" s="28"/>
      <c r="D84" s="28" t="s">
        <v>138</v>
      </c>
      <c r="E84" s="114">
        <v>18500</v>
      </c>
      <c r="F84" s="30"/>
      <c r="G84" s="30">
        <f t="shared" si="2"/>
        <v>18500</v>
      </c>
      <c r="J84" s="18"/>
    </row>
    <row r="85" spans="1:10" ht="12.75">
      <c r="A85" s="111">
        <v>15</v>
      </c>
      <c r="B85" s="26" t="s">
        <v>114</v>
      </c>
      <c r="C85" s="28"/>
      <c r="D85" s="28" t="s">
        <v>139</v>
      </c>
      <c r="E85" s="114">
        <v>23000</v>
      </c>
      <c r="F85" s="30"/>
      <c r="G85" s="30">
        <f t="shared" si="2"/>
        <v>23000</v>
      </c>
      <c r="J85" s="18"/>
    </row>
    <row r="86" spans="1:10" ht="12.75">
      <c r="A86" s="111">
        <v>16</v>
      </c>
      <c r="B86" s="26" t="s">
        <v>114</v>
      </c>
      <c r="C86" s="28"/>
      <c r="D86" s="28" t="s">
        <v>140</v>
      </c>
      <c r="E86" s="114">
        <v>11000</v>
      </c>
      <c r="F86" s="30"/>
      <c r="G86" s="30">
        <f t="shared" si="2"/>
        <v>11000</v>
      </c>
      <c r="J86" s="18"/>
    </row>
    <row r="87" spans="1:10" ht="12.75">
      <c r="A87" s="111">
        <v>17</v>
      </c>
      <c r="B87" s="26" t="s">
        <v>114</v>
      </c>
      <c r="C87" s="28" t="s">
        <v>141</v>
      </c>
      <c r="D87" s="28" t="s">
        <v>142</v>
      </c>
      <c r="E87" s="114">
        <v>15000</v>
      </c>
      <c r="F87" s="30"/>
      <c r="G87" s="30">
        <f t="shared" si="2"/>
        <v>15000</v>
      </c>
      <c r="J87" s="18"/>
    </row>
    <row r="88" spans="1:10" ht="12.75">
      <c r="A88" s="31"/>
      <c r="B88" s="31"/>
      <c r="C88" s="21" t="s">
        <v>143</v>
      </c>
      <c r="D88" s="115"/>
      <c r="E88" s="110">
        <f>E89</f>
        <v>8955</v>
      </c>
      <c r="F88" s="110">
        <f>F89</f>
        <v>1000</v>
      </c>
      <c r="G88" s="110">
        <f>G89</f>
        <v>9955</v>
      </c>
      <c r="J88" s="18"/>
    </row>
    <row r="89" spans="1:10" ht="12.75">
      <c r="A89" s="26">
        <v>1</v>
      </c>
      <c r="B89" s="26" t="s">
        <v>144</v>
      </c>
      <c r="C89" s="28"/>
      <c r="D89" s="30" t="s">
        <v>145</v>
      </c>
      <c r="E89" s="29">
        <f>6000+2955</f>
        <v>8955</v>
      </c>
      <c r="F89" s="30">
        <v>1000</v>
      </c>
      <c r="G89" s="30">
        <f>E89+F89</f>
        <v>9955</v>
      </c>
      <c r="J89" s="18"/>
    </row>
  </sheetData>
  <autoFilter ref="A2:J89"/>
  <mergeCells count="5">
    <mergeCell ref="A48:A55"/>
    <mergeCell ref="B48:B55"/>
    <mergeCell ref="C44:C46"/>
    <mergeCell ref="B44:B46"/>
    <mergeCell ref="A44:A46"/>
  </mergeCells>
  <printOptions horizontalCentered="1"/>
  <pageMargins left="0.3937007874015748" right="0.2362204724409449" top="1.220472440944882" bottom="0.5118110236220472" header="0.1968503937007874" footer="0.2362204724409449"/>
  <pageSetup horizontalDpi="300" verticalDpi="300" orientation="portrait" scale="95" r:id="rId1"/>
  <headerFooter alignWithMargins="0">
    <oddHeader>&amp;L&amp;"Arial,Aldin"ROMÂNIA
JUDEŢUL MUREŞ
CONSILIUL JUDEŢEAN&amp;C
&amp;"Arial,Aldin"PROGRAMUL DE REPARAŢII PE ANUL 2007&amp;R
&amp;"Arial,Aldin"ANEXA nr.4 la HCJM nr.____/______&amp;"Arial,Obişnuit"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2007-11-27T12:10:27Z</dcterms:created>
  <dcterms:modified xsi:type="dcterms:W3CDTF">2007-11-27T12:12:08Z</dcterms:modified>
  <cp:category/>
  <cp:version/>
  <cp:contentType/>
  <cp:contentStatus/>
</cp:coreProperties>
</file>