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9090" activeTab="0"/>
  </bookViews>
  <sheets>
    <sheet name="rectificare aprilie" sheetId="1" r:id="rId1"/>
  </sheets>
  <definedNames>
    <definedName name="_xlnm._FilterDatabase" localSheetId="0" hidden="1">'rectificare aprilie'!$A$3:$F$134</definedName>
    <definedName name="_xlnm.Print_Titles" localSheetId="0">'rectificare aprilie'!$1:$3</definedName>
  </definedNames>
  <calcPr fullCalcOnLoad="1"/>
</workbook>
</file>

<file path=xl/sharedStrings.xml><?xml version="1.0" encoding="utf-8"?>
<sst xmlns="http://schemas.openxmlformats.org/spreadsheetml/2006/main" count="256" uniqueCount="177">
  <si>
    <t>Simbol capitol bugetar</t>
  </si>
  <si>
    <t>Nr. crt.</t>
  </si>
  <si>
    <t>Denumirea obiectivului de investiţie</t>
  </si>
  <si>
    <t>Prevederi 2007
-lei- 
propus</t>
  </si>
  <si>
    <t>Influenţă</t>
  </si>
  <si>
    <t>Valori rectificate</t>
  </si>
  <si>
    <t>TOTAL INVESTIŢII 2007</t>
  </si>
  <si>
    <t>CONSILIUL JUDEŢEAN MUREŞ, total din care</t>
  </si>
  <si>
    <t>Total cap.51</t>
  </si>
  <si>
    <t>51.C</t>
  </si>
  <si>
    <t>Centru de perfecţionare pentru personalul din administraţia publică (proiectare)</t>
  </si>
  <si>
    <t>Drum acces la Centrul preventoriu TBC din Gorneşti (proiectare)</t>
  </si>
  <si>
    <t>Dezafectare depozite de combustibil lichid (studiu)</t>
  </si>
  <si>
    <t>Amenajarea şi modernizarea clădirilor pentru Centrul preventoriu TBC din Gorneşti (proiectare)</t>
  </si>
  <si>
    <t>SF pt.Parc tehnologic cercetare incubator parteneriat public privat cu Universitatea Petru Maior</t>
  </si>
  <si>
    <t>51.B</t>
  </si>
  <si>
    <t>Centru de perfecţionare pentru personalul din administraţia publică</t>
  </si>
  <si>
    <t xml:space="preserve">Dotări "Arhitectul şef", total din care: </t>
  </si>
  <si>
    <t>6.1</t>
  </si>
  <si>
    <t>Hărţi topo pe suport magnetic</t>
  </si>
  <si>
    <t>6.2</t>
  </si>
  <si>
    <t xml:space="preserve">Serviciu pentru vectorizarea ortofotografiilor </t>
  </si>
  <si>
    <t>6.3</t>
  </si>
  <si>
    <t>Reactualizare Plan de amenajare teritorială judeţean conform Legii nr.363/2006</t>
  </si>
  <si>
    <t>6.4</t>
  </si>
  <si>
    <t xml:space="preserve">Documentaţia privind evaluarea bunului ce urmează a fi expropiat în vederea extinderii aeroportului </t>
  </si>
  <si>
    <t>6.5</t>
  </si>
  <si>
    <t>Sistem antiefracţie</t>
  </si>
  <si>
    <t>Dotări "Informatică", total din care:</t>
  </si>
  <si>
    <t>7.1</t>
  </si>
  <si>
    <t>Reţea calculatoare</t>
  </si>
  <si>
    <t>7.2</t>
  </si>
  <si>
    <t>Achiziţii echipamente de calcul (calculatoare şi imprimante)</t>
  </si>
  <si>
    <t>7.3</t>
  </si>
  <si>
    <t>Server (hard + windows 2003/20 clienţi + usp)</t>
  </si>
  <si>
    <t>7.4</t>
  </si>
  <si>
    <t>Soft baze de date (sql + 20 clienţi)</t>
  </si>
  <si>
    <t>7.5</t>
  </si>
  <si>
    <t>Server e-mail linux</t>
  </si>
  <si>
    <t>Dotări "Direcţia Tehnică Drumuri, Poduri Judeţene, Investiţii, total din care:</t>
  </si>
  <si>
    <t>8.1</t>
  </si>
  <si>
    <t>Licenţă mentenanţă pt. produsul GeoMedia Web Map Nodelock Small Scale</t>
  </si>
  <si>
    <t>8.2</t>
  </si>
  <si>
    <t>Licenţe WinDocDeviz</t>
  </si>
  <si>
    <t xml:space="preserve">Dotări "Administrativ" </t>
  </si>
  <si>
    <t>9.1</t>
  </si>
  <si>
    <t xml:space="preserve">1 autoturism </t>
  </si>
  <si>
    <t>Total cap.68</t>
  </si>
  <si>
    <t>68.C</t>
  </si>
  <si>
    <t>SF pt. construcţie sanatoriu de recuperare neuropsihiatrică Brâncoveneşti (accesare fonduri europene nerambursabile)</t>
  </si>
  <si>
    <t>Total cap.70</t>
  </si>
  <si>
    <t>70.A</t>
  </si>
  <si>
    <t>Contribuţia Consiliului Judeţean Mureş la programul de Alimentare cu apă a comunelor Eremitu, Chiheru de Jos, Hodoşa, Şăulia şi Petelea (HGR nr.1036/2004)</t>
  </si>
  <si>
    <t>70.C</t>
  </si>
  <si>
    <t>Participare CS Asociaţia Mureşul 2005</t>
  </si>
  <si>
    <t>SF pt.Reabilitarea şi modernizarea sistemelor de alimentare cu apă şi canalizare în cadrul localităţilor din Asociaţia Microregionala Târnava Mică-Bălăuşeri -Sovata</t>
  </si>
  <si>
    <t>SF pt.Reabilitarea şi modernizarea sistemelor de alimentare cu apă şi canalizare în cadrul localităţilor din Asociaţia Microregională Târnava Mică Inferioară</t>
  </si>
  <si>
    <t>SF pt.Reabilitarea şi modernizarea sistemelor de alimentare cu apă şi canalizare în cadrul localităţilor din Asociaţia Zona Metropolitană Tg. Mureş</t>
  </si>
  <si>
    <t>SF pt.Reabilitarea şi modernizarea sistemelor de alimentare cu apă şi canalizare în cadrul localităţilor din Asociaţia Microregională Mureşul 2005</t>
  </si>
  <si>
    <t>SF Reabilitarea şi modernizarea sistemelor de alimentare cu apă şi canalizare în cadrul localităţilor din Asociaţia Comunităţilor Văii Gurghiului</t>
  </si>
  <si>
    <t>Total cap.74</t>
  </si>
  <si>
    <t>74.C</t>
  </si>
  <si>
    <t>"Master – plan pentru managementul deşeurilor în judeţul Mureş"</t>
  </si>
  <si>
    <t>SF "Sistem integrat de management al deşeurilor în judeţul Mureş"</t>
  </si>
  <si>
    <t>Total cap.80.</t>
  </si>
  <si>
    <t>80.C</t>
  </si>
  <si>
    <t xml:space="preserve">Achiziţionare teren pt. Parc Industrial </t>
  </si>
  <si>
    <t>Total cap.84.</t>
  </si>
  <si>
    <t>84.C</t>
  </si>
  <si>
    <t xml:space="preserve">Achiziţionare teren pt. Aeroport </t>
  </si>
  <si>
    <t>Achiziţii de teren (10 ha) pentru AEROPORT TRANSILVANIA Tg. Mureş</t>
  </si>
  <si>
    <t>84.B</t>
  </si>
  <si>
    <t>Phare 2004-2006 – Coeziune Economică şi Socială - PROIECTE MARI DE INFRASTRUCTURĂ REGIONALĂ, Reabilitare şi modernizare sistem rutier pe drumurile judeţene DJ 107 şi DJ 107D (Parteneriat între CJ Alba şi CJ Mureş)</t>
  </si>
  <si>
    <t xml:space="preserve"> "Reabilitarea  şi  modernizarea sistemului rutier pe  drumul judeţene DJ142 limită judeţ Sibiu, Coroisînmărtin (DJ 142)"</t>
  </si>
  <si>
    <t>SF pt. "Reabilitarea  şi  modernizarea sistemului rutier pe  drumul judeţean  DJ 153C Reghin - Lăpuşna limita judeţ Harghita"</t>
  </si>
  <si>
    <t>SF "Reabilitarea  şi  modernizarea sistemului rutier Sărăţeni - Măgherani"</t>
  </si>
  <si>
    <t>Total cap.87</t>
  </si>
  <si>
    <t xml:space="preserve">87.C </t>
  </si>
  <si>
    <t>SF pentru "Amenajare complex de agrement şi sport în zona Ungheni- Cerghid"</t>
  </si>
  <si>
    <t xml:space="preserve">Cofinanţare prgram de colaborare 
cu Inspectoratul de poliţie al judeţului Mureş - Dotări ( fişete, calculatoare, calculatoare informare, ecrane informare) </t>
  </si>
  <si>
    <t>Dotări ISU</t>
  </si>
  <si>
    <t>Total cap.60</t>
  </si>
  <si>
    <t xml:space="preserve">CENTRUL MILITAR JUDEŢEAN MUREŞ total din care: </t>
  </si>
  <si>
    <t>60.C</t>
  </si>
  <si>
    <t>Dotări</t>
  </si>
  <si>
    <t>UNITĂŢI DE CULTURĂ
total din care:</t>
  </si>
  <si>
    <t>BIBLIOTECA JUDEŢEANĂ   
total din care:</t>
  </si>
  <si>
    <t>67.A</t>
  </si>
  <si>
    <t>Restaurare clădire Biblioteca Teleki-secţia de artă şi galeria Ion Vlasiu</t>
  </si>
  <si>
    <t>67.C</t>
  </si>
  <si>
    <t>Studiu de fezabilitate centrală termică la clădirea Bibliotecii Teleki-secţia de artă şi galeria Ion Vlasiu</t>
  </si>
  <si>
    <t xml:space="preserve">Studiu de fezabilitate şi proiect tehnic pentru "Restaurarea clădirii Bibliotecii copiilor" </t>
  </si>
  <si>
    <t>Dotare -sistem de apărare împotriva incendiilor</t>
  </si>
  <si>
    <t>Dotări - maşină de tăiat pt. legătorie</t>
  </si>
  <si>
    <t>ANSAMBLUL ARTISTIC PROFESIONIST "MUREŞUL" 
total din care:</t>
  </si>
  <si>
    <t>Reparaţii şi amenajări la fosta clădire a cinematografului Unirea</t>
  </si>
  <si>
    <t xml:space="preserve">Autocar </t>
  </si>
  <si>
    <t>ADMINISTRAŢIA PALATULUI CULTURII  total din care:</t>
  </si>
  <si>
    <t>Modernizarea instalaţiei electrice la clădirea Palatului culturii</t>
  </si>
  <si>
    <t>67.B</t>
  </si>
  <si>
    <t>Centrală temică proprie</t>
  </si>
  <si>
    <t>MUZEUL JUDEŢEAN MUREŞ
 total din care:</t>
  </si>
  <si>
    <t xml:space="preserve">Dotări pt. expoziţia de istorie şi de arheologie din Palatul Culturii </t>
  </si>
  <si>
    <t xml:space="preserve">Achiziţii obiecte muzeale </t>
  </si>
  <si>
    <t>Dotări pt. secţia etnografie (videoproiector, calculator)</t>
  </si>
  <si>
    <t>Dotări pt. secţia arheologie (laptop, detector metale)</t>
  </si>
  <si>
    <t>Dotăti pt. Laborator restaurare (spatulă electrică, aparat cu ultrasunete pentru curăţat, lupă binoculară)</t>
  </si>
  <si>
    <t>Dotări independente Secţia de artă (calculator, retroproiector,aparat profesional digital, sistem protejare tablouri expoziţionale, sistem protejare depozite contra incendiilor)</t>
  </si>
  <si>
    <t>Dotări independente Secţia de ştiinţele naturii (stereomicroscop, calculator)</t>
  </si>
  <si>
    <t>Dotări necesare inventarierii digitale a tuturor depozitelor din cadrul secţiilor muzeale  (calculatoare)</t>
  </si>
  <si>
    <t>TEATRUL PENTRU COPII ŞI TINERET TÂRGU MUREŞ ARIEL total din care:</t>
  </si>
  <si>
    <t xml:space="preserve">Dotări (calculatoar, copiator color, unelte electromecanice de lucru pentru ateliere) </t>
  </si>
  <si>
    <t>CENTRUL JUDEŢEAN PENTRU CONSERVAREA ŞI PROMOVAREA CULTURII TRADIŢIONALE-MUREŞ total din care:</t>
  </si>
  <si>
    <t>Dotări (calculator cu accesorii)</t>
  </si>
  <si>
    <t xml:space="preserve">ŞCOLA DE ARTE TÂRGU - MUREŞ total din care: </t>
  </si>
  <si>
    <t>Dotări (autorism)</t>
  </si>
  <si>
    <t>Dotări (instrumente muzicale-pianină, set tobe, saxofon, acordeon, aparat foto, cameră filmare)</t>
  </si>
  <si>
    <t>Program "Sibelius" pentru scriere partituri</t>
  </si>
  <si>
    <t>CENTRUL ŞCOLAR PENTRU EDUCAŢIE INCLUZIVĂ NR.1
total din care:</t>
  </si>
  <si>
    <t>65.C</t>
  </si>
  <si>
    <t xml:space="preserve">Soft pt. teste psihologice şi logopedice </t>
  </si>
  <si>
    <t>Suplimentare program PHARE (lărgirea garajului, expertizare şi SF pt. mansardarea garajului pt. arhivă)</t>
  </si>
  <si>
    <t>CENTRUL ŞCOLAR PENTRU EDUCAŢIE INCLUZIVĂ NR.2
total din care:</t>
  </si>
  <si>
    <t>Dotări informatică (calculator, imprimantă)</t>
  </si>
  <si>
    <t xml:space="preserve">Dotări-magazie metalică </t>
  </si>
  <si>
    <t>CENTRUL ŞCOLAR PENTRU EDUCAŢIE INCLUZIVĂ NR.3, SAM REGHIN, total din care:</t>
  </si>
  <si>
    <t xml:space="preserve">Dotări </t>
  </si>
  <si>
    <t xml:space="preserve">65.C </t>
  </si>
  <si>
    <t xml:space="preserve">Studiu de fezabilitate centrală termică </t>
  </si>
  <si>
    <t>DIRECŢIA GENERALĂ DE ASISTENŢĂ SOCIALĂ ŞI PROTECŢIA COPILULUI MUREŞ total, din care:</t>
  </si>
  <si>
    <t>68.A</t>
  </si>
  <si>
    <t xml:space="preserve">Construcţii montaj pt. proiectul Phare-Restructurarea CIA Glodeni prin înfiinţarea Centrului de Integrare prin Terapie Ocupaţională </t>
  </si>
  <si>
    <t xml:space="preserve">Construcţii montaj pt. proiectul Phare-Restructurarea Centrului de Recuparare şi Reabilitare Neuropshiatrică Brâncoveneşti prin crearea noului Centru de Recuperare şi Reabilitare "Sfânta Ana" </t>
  </si>
  <si>
    <t>Construcţii montaj pt. proiectul Phare-Restructurarea CIA Reghin prin crearea noului Centru de Îngrijire şi Asistenţă</t>
  </si>
  <si>
    <t>Construcţii montaj pt. proiectul Phare-Restructurarea Centrului de Recuparare şi Reabilitare Neuropshiatrică Călugăreni prin crearea noului Centru de Recuperare şi Reabilitare "Sfântul Iosif". Realizare PUD şi studiu geotehnic Călugăreni pt. proiect PHARE</t>
  </si>
  <si>
    <t>Construcţii montaj pt. proiectul Phare-Restructurarea CIA  Căpuşu de Câmpie prin înfiinţarea Serviciilor alternative de tip locuinţă protejată şi centru de terapie ocupaţională</t>
  </si>
  <si>
    <t>68.B</t>
  </si>
  <si>
    <t>Drum de acces pt. CRRN Bâncoveneşti</t>
  </si>
  <si>
    <t>Branşament instalaţie electrică pt. CRRN Călugăreni şi CRRN Brâncoveneşti</t>
  </si>
  <si>
    <t>Amenajare etaj corp B sală de conferinţe la sediu DGASPC</t>
  </si>
  <si>
    <t>Instalaţie iluminat exterior la Centrul de plasament familial Sîncraiu de Mureş (inclusiv proiectare)</t>
  </si>
  <si>
    <t>Dotări-calculatoare cu accesorii</t>
  </si>
  <si>
    <t>Dotări-server pt.DAS necesar pt. programul de evidenţă naţională a persoanelor cu handicap</t>
  </si>
  <si>
    <t>Dotări-Maşină de spălat profesională -8 buc</t>
  </si>
  <si>
    <t>Dotări-Instalaţie de aer condiţionat la CSC Sighişoara</t>
  </si>
  <si>
    <t>Dotări atelier croitorie Casa familială Zau de Cîmpie</t>
  </si>
  <si>
    <t>Contribuţia la obiectivul "Reabilitarea termică a Căminului pt. persoane Vârstnice Sihişoara"</t>
  </si>
  <si>
    <t>Rate leasing pt. autoturismul achiziţionat în 2006</t>
  </si>
  <si>
    <t>Achiziţii de imobile - 3 case</t>
  </si>
  <si>
    <t>SC SERVICII UTILITĂŢI RURALE MUREŞ total, din care:</t>
  </si>
  <si>
    <t>Extindere conductă magistrală de alimentare cu apă Reghin -Fărăgău</t>
  </si>
  <si>
    <t>Reabilitare conductă de alimentare cu apă zona de cîmpie Voiniceni-Pogăceaua PT+DDE</t>
  </si>
  <si>
    <t xml:space="preserve">70.C </t>
  </si>
  <si>
    <t xml:space="preserve">Dotare -pompă de apă, aparat de sudură </t>
  </si>
  <si>
    <t>RA AEROPORT TRANSILVANIA
total din care:</t>
  </si>
  <si>
    <t>Studii de fezabilitate pentru "Reparaţie capitală, "Cale de rulare şi platformă", "Zona Cargo" şi  "Drum perimetral-6 km"</t>
  </si>
  <si>
    <t xml:space="preserve">Execuţie separator de ulei </t>
  </si>
  <si>
    <t>Dotări, total din care:</t>
  </si>
  <si>
    <t>3.1</t>
  </si>
  <si>
    <t>mobilier pt. grupul social şi aerogări</t>
  </si>
  <si>
    <t>3.2</t>
  </si>
  <si>
    <t xml:space="preserve">achiziţie şi instalare aparate de aer condiţionat </t>
  </si>
  <si>
    <t>3.3</t>
  </si>
  <si>
    <t>sistem de ceasoficare</t>
  </si>
  <si>
    <t>3.4</t>
  </si>
  <si>
    <t>autobandă bagaje</t>
  </si>
  <si>
    <t>3.5</t>
  </si>
  <si>
    <t>autoturism intervenţie</t>
  </si>
  <si>
    <t>3.6</t>
  </si>
  <si>
    <t>echipament pentru înlăturarea păsărilor</t>
  </si>
  <si>
    <t>3.7</t>
  </si>
  <si>
    <t>vidanjă avion</t>
  </si>
  <si>
    <t>SALVAMONT total din care:</t>
  </si>
  <si>
    <t>54.C</t>
  </si>
  <si>
    <t>Dotări -(scuter de zăpadă, ATV, remorcă pentru scuter de zăpadă, dispozitiv pacient timp de iarna)</t>
  </si>
  <si>
    <t>DIRECŢIA JUDEŢEANĂ PENTRU EVIDENŢA PERSOANEI total din care:</t>
  </si>
  <si>
    <t>Dotări (calculatoare cu accesorii, 1autoturism, 1 aparat pentru fotografiat)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</si>
</sst>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9" fontId="0" fillId="4" borderId="1" xfId="15" applyNumberFormat="1" applyFont="1" applyFill="1" applyBorder="1" applyAlignment="1">
      <alignment horizontal="justify" vertical="center" wrapText="1"/>
      <protection/>
    </xf>
    <xf numFmtId="0" fontId="0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2" fontId="6" fillId="3" borderId="1" xfId="15" applyNumberFormat="1" applyFont="1" applyFill="1" applyBorder="1" applyAlignment="1">
      <alignment horizontal="left" vertical="center" wrapText="1"/>
      <protection/>
    </xf>
    <xf numFmtId="3" fontId="6" fillId="3" borderId="1" xfId="0" applyNumberFormat="1" applyFont="1" applyFill="1" applyBorder="1" applyAlignment="1">
      <alignment vertical="center"/>
    </xf>
    <xf numFmtId="2" fontId="5" fillId="4" borderId="1" xfId="15" applyNumberFormat="1" applyFont="1" applyFill="1" applyBorder="1" applyAlignment="1">
      <alignment horizontal="left" vertical="center" wrapText="1"/>
      <protection/>
    </xf>
    <xf numFmtId="3" fontId="5" fillId="4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/>
    </xf>
    <xf numFmtId="2" fontId="0" fillId="0" borderId="1" xfId="15" applyNumberFormat="1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6">
    <tabColor indexed="12"/>
  </sheetPr>
  <dimension ref="A1:G135"/>
  <sheetViews>
    <sheetView tabSelected="1" workbookViewId="0" topLeftCell="A1">
      <pane ySplit="4" topLeftCell="BM5" activePane="bottomLeft" state="frozen"/>
      <selection pane="topLeft" activeCell="A1" sqref="A1"/>
      <selection pane="bottomLeft" activeCell="I19" sqref="I19"/>
    </sheetView>
  </sheetViews>
  <sheetFormatPr defaultColWidth="9.140625" defaultRowHeight="12.75"/>
  <cols>
    <col min="1" max="1" width="6.8515625" style="42" customWidth="1"/>
    <col min="2" max="2" width="4.57421875" style="42" customWidth="1"/>
    <col min="3" max="3" width="56.421875" style="43" customWidth="1"/>
    <col min="4" max="4" width="10.28125" style="44" customWidth="1"/>
    <col min="5" max="5" width="9.57421875" style="44" customWidth="1"/>
    <col min="6" max="6" width="11.421875" style="44" customWidth="1"/>
    <col min="7" max="16384" width="9.140625" style="2" customWidth="1"/>
  </cols>
  <sheetData>
    <row r="1" spans="1:6" ht="12.75" customHeight="1">
      <c r="A1" s="47" t="s">
        <v>0</v>
      </c>
      <c r="B1" s="47" t="s">
        <v>1</v>
      </c>
      <c r="C1" s="48" t="s">
        <v>2</v>
      </c>
      <c r="D1" s="47" t="s">
        <v>3</v>
      </c>
      <c r="E1" s="45" t="s">
        <v>4</v>
      </c>
      <c r="F1" s="45" t="s">
        <v>5</v>
      </c>
    </row>
    <row r="2" spans="1:6" ht="12.75">
      <c r="A2" s="47"/>
      <c r="B2" s="47"/>
      <c r="C2" s="48"/>
      <c r="D2" s="47"/>
      <c r="E2" s="46"/>
      <c r="F2" s="46"/>
    </row>
    <row r="3" spans="1:6" ht="12.75">
      <c r="A3" s="1">
        <v>0</v>
      </c>
      <c r="B3" s="1">
        <v>1</v>
      </c>
      <c r="C3" s="3">
        <v>2</v>
      </c>
      <c r="D3" s="1">
        <v>3</v>
      </c>
      <c r="E3" s="1">
        <v>4</v>
      </c>
      <c r="F3" s="1">
        <v>5</v>
      </c>
    </row>
    <row r="4" spans="1:6" ht="12.75">
      <c r="A4" s="4"/>
      <c r="B4" s="5"/>
      <c r="C4" s="6" t="s">
        <v>6</v>
      </c>
      <c r="D4" s="7">
        <f>D5+D59+D89+D92+D95+D98+D116+D120+D131+D133</f>
        <v>11347999</v>
      </c>
      <c r="E4" s="7">
        <f>E5+E59+E89+E92+E95+E98+E116+E120+E131+E133</f>
        <v>0</v>
      </c>
      <c r="F4" s="7">
        <f>F5+F59+F89+F92+F95+F98+F116+F120+F131+F133</f>
        <v>11347999</v>
      </c>
    </row>
    <row r="5" spans="1:6" ht="12.75">
      <c r="A5" s="8"/>
      <c r="B5" s="9"/>
      <c r="C5" s="10" t="s">
        <v>7</v>
      </c>
      <c r="D5" s="11">
        <f>D6+D32+D40+D43+D45+D52+D56+D30</f>
        <v>5244634</v>
      </c>
      <c r="E5" s="11">
        <f>E6+E32+E40+E43+E45+E52+E56+E30</f>
        <v>0</v>
      </c>
      <c r="F5" s="11">
        <f>F6+F32+F40+F43+F45+F52+F56+F30</f>
        <v>5244634</v>
      </c>
    </row>
    <row r="6" spans="1:6" ht="12.75">
      <c r="A6" s="12"/>
      <c r="B6" s="13"/>
      <c r="C6" s="14" t="s">
        <v>8</v>
      </c>
      <c r="D6" s="15">
        <f>SUM(D7:D12)+D13+D19+D25+D28</f>
        <v>1489888</v>
      </c>
      <c r="E6" s="15">
        <f>SUM(E7:E12)+E13+E19+E25+E28</f>
        <v>0</v>
      </c>
      <c r="F6" s="15">
        <f>SUM(F7:F12)+F13+F19+F25+F28</f>
        <v>1489888</v>
      </c>
    </row>
    <row r="7" spans="1:6" ht="25.5">
      <c r="A7" s="12" t="s">
        <v>9</v>
      </c>
      <c r="B7" s="12">
        <v>1</v>
      </c>
      <c r="C7" s="16" t="s">
        <v>10</v>
      </c>
      <c r="D7" s="17">
        <v>65000</v>
      </c>
      <c r="E7" s="17"/>
      <c r="F7" s="17">
        <f aca="true" t="shared" si="0" ref="F7:F12">D7+E7</f>
        <v>65000</v>
      </c>
    </row>
    <row r="8" spans="1:6" ht="12.75">
      <c r="A8" s="12" t="s">
        <v>9</v>
      </c>
      <c r="B8" s="12">
        <v>2</v>
      </c>
      <c r="C8" s="16" t="s">
        <v>11</v>
      </c>
      <c r="D8" s="17">
        <v>5000</v>
      </c>
      <c r="E8" s="17"/>
      <c r="F8" s="17">
        <f t="shared" si="0"/>
        <v>5000</v>
      </c>
    </row>
    <row r="9" spans="1:6" ht="12.75">
      <c r="A9" s="12" t="s">
        <v>9</v>
      </c>
      <c r="B9" s="12">
        <v>3</v>
      </c>
      <c r="C9" s="16" t="s">
        <v>12</v>
      </c>
      <c r="D9" s="17">
        <v>100000</v>
      </c>
      <c r="E9" s="17"/>
      <c r="F9" s="17">
        <f t="shared" si="0"/>
        <v>100000</v>
      </c>
    </row>
    <row r="10" spans="1:6" ht="25.5">
      <c r="A10" s="12" t="s">
        <v>9</v>
      </c>
      <c r="B10" s="12">
        <v>4</v>
      </c>
      <c r="C10" s="16" t="s">
        <v>13</v>
      </c>
      <c r="D10" s="17">
        <v>69500</v>
      </c>
      <c r="E10" s="17"/>
      <c r="F10" s="17">
        <f t="shared" si="0"/>
        <v>69500</v>
      </c>
    </row>
    <row r="11" spans="1:6" ht="25.5">
      <c r="A11" s="12" t="s">
        <v>9</v>
      </c>
      <c r="B11" s="12">
        <v>5</v>
      </c>
      <c r="C11" s="16" t="s">
        <v>14</v>
      </c>
      <c r="D11" s="17">
        <v>50000</v>
      </c>
      <c r="E11" s="17"/>
      <c r="F11" s="17">
        <f t="shared" si="0"/>
        <v>50000</v>
      </c>
    </row>
    <row r="12" spans="1:6" ht="25.5">
      <c r="A12" s="12" t="s">
        <v>15</v>
      </c>
      <c r="B12" s="12"/>
      <c r="C12" s="16" t="s">
        <v>16</v>
      </c>
      <c r="D12" s="17"/>
      <c r="E12" s="17">
        <v>100000</v>
      </c>
      <c r="F12" s="17">
        <f t="shared" si="0"/>
        <v>100000</v>
      </c>
    </row>
    <row r="13" spans="1:6" ht="12.75">
      <c r="A13" s="12"/>
      <c r="B13" s="12">
        <v>6</v>
      </c>
      <c r="C13" s="18" t="s">
        <v>17</v>
      </c>
      <c r="D13" s="19">
        <f>SUM(D14:D18)</f>
        <v>776500</v>
      </c>
      <c r="E13" s="19">
        <f>SUM(E14:E18)</f>
        <v>-100000</v>
      </c>
      <c r="F13" s="19">
        <f>SUM(F14:F18)</f>
        <v>676500</v>
      </c>
    </row>
    <row r="14" spans="1:6" ht="12.75">
      <c r="A14" s="12" t="s">
        <v>9</v>
      </c>
      <c r="B14" s="12" t="s">
        <v>18</v>
      </c>
      <c r="C14" s="16" t="s">
        <v>19</v>
      </c>
      <c r="D14" s="17">
        <v>72000</v>
      </c>
      <c r="E14" s="17"/>
      <c r="F14" s="17">
        <f>D14+E14</f>
        <v>72000</v>
      </c>
    </row>
    <row r="15" spans="1:6" ht="12.75">
      <c r="A15" s="12" t="s">
        <v>9</v>
      </c>
      <c r="B15" s="12" t="s">
        <v>20</v>
      </c>
      <c r="C15" s="16" t="s">
        <v>21</v>
      </c>
      <c r="D15" s="17">
        <v>165600</v>
      </c>
      <c r="E15" s="17">
        <v>-100000</v>
      </c>
      <c r="F15" s="17">
        <f aca="true" t="shared" si="1" ref="F15:F27">D15+E15</f>
        <v>65600</v>
      </c>
    </row>
    <row r="16" spans="1:6" ht="25.5">
      <c r="A16" s="12" t="s">
        <v>9</v>
      </c>
      <c r="B16" s="12" t="s">
        <v>22</v>
      </c>
      <c r="C16" s="16" t="s">
        <v>23</v>
      </c>
      <c r="D16" s="17">
        <v>500000</v>
      </c>
      <c r="E16" s="17"/>
      <c r="F16" s="17">
        <f t="shared" si="1"/>
        <v>500000</v>
      </c>
    </row>
    <row r="17" spans="1:6" ht="25.5">
      <c r="A17" s="12" t="s">
        <v>9</v>
      </c>
      <c r="B17" s="12" t="s">
        <v>24</v>
      </c>
      <c r="C17" s="16" t="s">
        <v>25</v>
      </c>
      <c r="D17" s="17">
        <v>25000</v>
      </c>
      <c r="E17" s="17"/>
      <c r="F17" s="17">
        <f t="shared" si="1"/>
        <v>25000</v>
      </c>
    </row>
    <row r="18" spans="1:6" ht="12.75">
      <c r="A18" s="12" t="s">
        <v>9</v>
      </c>
      <c r="B18" s="12" t="s">
        <v>26</v>
      </c>
      <c r="C18" s="16" t="s">
        <v>27</v>
      </c>
      <c r="D18" s="17">
        <v>13900</v>
      </c>
      <c r="E18" s="17"/>
      <c r="F18" s="17">
        <f t="shared" si="1"/>
        <v>13900</v>
      </c>
    </row>
    <row r="19" spans="1:6" ht="12.75">
      <c r="A19" s="12"/>
      <c r="B19" s="12">
        <v>7</v>
      </c>
      <c r="C19" s="18" t="s">
        <v>28</v>
      </c>
      <c r="D19" s="19">
        <f>SUM(D20:D24)</f>
        <v>283388</v>
      </c>
      <c r="E19" s="19">
        <f>SUM(E20:E24)</f>
        <v>0</v>
      </c>
      <c r="F19" s="19">
        <f>SUM(F20:F24)</f>
        <v>283388</v>
      </c>
    </row>
    <row r="20" spans="1:6" ht="12.75">
      <c r="A20" s="12" t="s">
        <v>9</v>
      </c>
      <c r="B20" s="12" t="s">
        <v>29</v>
      </c>
      <c r="C20" s="16" t="s">
        <v>30</v>
      </c>
      <c r="D20" s="17">
        <v>26600</v>
      </c>
      <c r="E20" s="17"/>
      <c r="F20" s="17">
        <f t="shared" si="1"/>
        <v>26600</v>
      </c>
    </row>
    <row r="21" spans="1:6" ht="12.75">
      <c r="A21" s="12" t="s">
        <v>9</v>
      </c>
      <c r="B21" s="12" t="s">
        <v>31</v>
      </c>
      <c r="C21" s="16" t="s">
        <v>32</v>
      </c>
      <c r="D21" s="17">
        <v>188942</v>
      </c>
      <c r="E21" s="17"/>
      <c r="F21" s="17">
        <f t="shared" si="1"/>
        <v>188942</v>
      </c>
    </row>
    <row r="22" spans="1:6" ht="12.75">
      <c r="A22" s="12" t="s">
        <v>9</v>
      </c>
      <c r="B22" s="12" t="s">
        <v>33</v>
      </c>
      <c r="C22" s="16" t="s">
        <v>34</v>
      </c>
      <c r="D22" s="17">
        <v>39092</v>
      </c>
      <c r="E22" s="17"/>
      <c r="F22" s="17">
        <f t="shared" si="1"/>
        <v>39092</v>
      </c>
    </row>
    <row r="23" spans="1:6" ht="12.75">
      <c r="A23" s="12" t="s">
        <v>9</v>
      </c>
      <c r="B23" s="12" t="s">
        <v>35</v>
      </c>
      <c r="C23" s="16" t="s">
        <v>36</v>
      </c>
      <c r="D23" s="17">
        <v>20849</v>
      </c>
      <c r="E23" s="17"/>
      <c r="F23" s="17">
        <f t="shared" si="1"/>
        <v>20849</v>
      </c>
    </row>
    <row r="24" spans="1:6" ht="12.75">
      <c r="A24" s="12" t="s">
        <v>9</v>
      </c>
      <c r="B24" s="12" t="s">
        <v>37</v>
      </c>
      <c r="C24" s="16" t="s">
        <v>38</v>
      </c>
      <c r="D24" s="17">
        <v>7905</v>
      </c>
      <c r="E24" s="17"/>
      <c r="F24" s="17">
        <f t="shared" si="1"/>
        <v>7905</v>
      </c>
    </row>
    <row r="25" spans="1:7" ht="25.5">
      <c r="A25" s="12"/>
      <c r="B25" s="12">
        <v>8</v>
      </c>
      <c r="C25" s="18" t="s">
        <v>39</v>
      </c>
      <c r="D25" s="19">
        <f>D26+D27</f>
        <v>20500</v>
      </c>
      <c r="E25" s="19">
        <f>E26+E27</f>
        <v>0</v>
      </c>
      <c r="F25" s="19">
        <f>F26+F27</f>
        <v>20500</v>
      </c>
      <c r="G25" s="20"/>
    </row>
    <row r="26" spans="1:6" ht="25.5">
      <c r="A26" s="12" t="s">
        <v>9</v>
      </c>
      <c r="B26" s="12" t="s">
        <v>40</v>
      </c>
      <c r="C26" s="16" t="s">
        <v>41</v>
      </c>
      <c r="D26" s="17">
        <v>10000</v>
      </c>
      <c r="E26" s="17"/>
      <c r="F26" s="17">
        <f t="shared" si="1"/>
        <v>10000</v>
      </c>
    </row>
    <row r="27" spans="1:6" ht="12.75">
      <c r="A27" s="12" t="s">
        <v>9</v>
      </c>
      <c r="B27" s="12" t="s">
        <v>42</v>
      </c>
      <c r="C27" s="16" t="s">
        <v>43</v>
      </c>
      <c r="D27" s="17">
        <v>10500</v>
      </c>
      <c r="E27" s="17"/>
      <c r="F27" s="17">
        <f t="shared" si="1"/>
        <v>10500</v>
      </c>
    </row>
    <row r="28" spans="1:6" ht="12.75">
      <c r="A28" s="12"/>
      <c r="B28" s="12">
        <v>9</v>
      </c>
      <c r="C28" s="18" t="s">
        <v>44</v>
      </c>
      <c r="D28" s="19">
        <f>D29</f>
        <v>120000</v>
      </c>
      <c r="E28" s="19">
        <f>E29</f>
        <v>0</v>
      </c>
      <c r="F28" s="19">
        <f>F29</f>
        <v>120000</v>
      </c>
    </row>
    <row r="29" spans="1:6" ht="12.75">
      <c r="A29" s="12" t="s">
        <v>9</v>
      </c>
      <c r="B29" s="12" t="s">
        <v>45</v>
      </c>
      <c r="C29" s="16" t="s">
        <v>46</v>
      </c>
      <c r="D29" s="17">
        <v>120000</v>
      </c>
      <c r="E29" s="17"/>
      <c r="F29" s="17">
        <f>D29+E29</f>
        <v>120000</v>
      </c>
    </row>
    <row r="30" spans="1:6" ht="12.75">
      <c r="A30" s="12"/>
      <c r="B30" s="12"/>
      <c r="C30" s="14" t="s">
        <v>47</v>
      </c>
      <c r="D30" s="21">
        <f>D31</f>
        <v>30000</v>
      </c>
      <c r="E30" s="21">
        <f>E31</f>
        <v>0</v>
      </c>
      <c r="F30" s="21">
        <f>F31</f>
        <v>30000</v>
      </c>
    </row>
    <row r="31" spans="1:6" ht="25.5">
      <c r="A31" s="12" t="s">
        <v>48</v>
      </c>
      <c r="B31" s="12">
        <v>1</v>
      </c>
      <c r="C31" s="22" t="s">
        <v>49</v>
      </c>
      <c r="D31" s="17">
        <v>30000</v>
      </c>
      <c r="E31" s="17"/>
      <c r="F31" s="17">
        <f>D31+E31</f>
        <v>30000</v>
      </c>
    </row>
    <row r="32" spans="1:6" ht="12.75">
      <c r="A32" s="12"/>
      <c r="B32" s="12"/>
      <c r="C32" s="14" t="s">
        <v>50</v>
      </c>
      <c r="D32" s="21">
        <f>SUM(D33:D39)</f>
        <v>1005000</v>
      </c>
      <c r="E32" s="21">
        <f>SUM(E33:E39)</f>
        <v>0</v>
      </c>
      <c r="F32" s="21">
        <f>SUM(F33:F39)</f>
        <v>1005000</v>
      </c>
    </row>
    <row r="33" spans="1:6" ht="38.25">
      <c r="A33" s="12" t="s">
        <v>51</v>
      </c>
      <c r="B33" s="12">
        <v>1</v>
      </c>
      <c r="C33" s="16" t="s">
        <v>52</v>
      </c>
      <c r="D33" s="17">
        <v>900000</v>
      </c>
      <c r="E33" s="17"/>
      <c r="F33" s="17">
        <f aca="true" t="shared" si="2" ref="F33:F39">D33+E33</f>
        <v>900000</v>
      </c>
    </row>
    <row r="34" spans="1:6" ht="12.75">
      <c r="A34" s="12" t="s">
        <v>53</v>
      </c>
      <c r="B34" s="12">
        <v>2</v>
      </c>
      <c r="C34" s="23" t="s">
        <v>54</v>
      </c>
      <c r="D34" s="17">
        <v>20000</v>
      </c>
      <c r="E34" s="17"/>
      <c r="F34" s="17">
        <f t="shared" si="2"/>
        <v>20000</v>
      </c>
    </row>
    <row r="35" spans="1:6" ht="38.25">
      <c r="A35" s="12" t="s">
        <v>53</v>
      </c>
      <c r="B35" s="12">
        <v>3</v>
      </c>
      <c r="C35" s="16" t="s">
        <v>55</v>
      </c>
      <c r="D35" s="17">
        <v>17000</v>
      </c>
      <c r="E35" s="17"/>
      <c r="F35" s="17">
        <f t="shared" si="2"/>
        <v>17000</v>
      </c>
    </row>
    <row r="36" spans="1:6" ht="38.25">
      <c r="A36" s="12" t="s">
        <v>53</v>
      </c>
      <c r="B36" s="12">
        <v>4</v>
      </c>
      <c r="C36" s="16" t="s">
        <v>56</v>
      </c>
      <c r="D36" s="17">
        <v>17000</v>
      </c>
      <c r="E36" s="17"/>
      <c r="F36" s="17">
        <f t="shared" si="2"/>
        <v>17000</v>
      </c>
    </row>
    <row r="37" spans="1:6" ht="38.25">
      <c r="A37" s="12" t="s">
        <v>53</v>
      </c>
      <c r="B37" s="12">
        <v>5</v>
      </c>
      <c r="C37" s="16" t="s">
        <v>57</v>
      </c>
      <c r="D37" s="17">
        <v>17000</v>
      </c>
      <c r="E37" s="17"/>
      <c r="F37" s="17">
        <f t="shared" si="2"/>
        <v>17000</v>
      </c>
    </row>
    <row r="38" spans="1:6" ht="38.25">
      <c r="A38" s="12" t="s">
        <v>53</v>
      </c>
      <c r="B38" s="12">
        <v>6</v>
      </c>
      <c r="C38" s="16" t="s">
        <v>58</v>
      </c>
      <c r="D38" s="17">
        <v>17000</v>
      </c>
      <c r="E38" s="17"/>
      <c r="F38" s="17">
        <f t="shared" si="2"/>
        <v>17000</v>
      </c>
    </row>
    <row r="39" spans="1:6" ht="38.25">
      <c r="A39" s="12" t="s">
        <v>53</v>
      </c>
      <c r="B39" s="12">
        <v>7</v>
      </c>
      <c r="C39" s="16" t="s">
        <v>59</v>
      </c>
      <c r="D39" s="17">
        <v>17000</v>
      </c>
      <c r="E39" s="17"/>
      <c r="F39" s="17">
        <f t="shared" si="2"/>
        <v>17000</v>
      </c>
    </row>
    <row r="40" spans="1:6" ht="12.75">
      <c r="A40" s="12"/>
      <c r="B40" s="12"/>
      <c r="C40" s="14" t="s">
        <v>60</v>
      </c>
      <c r="D40" s="21">
        <f>SUM(D41:D42)</f>
        <v>475000</v>
      </c>
      <c r="E40" s="21">
        <f>SUM(E41:E42)</f>
        <v>0</v>
      </c>
      <c r="F40" s="21">
        <f>SUM(F41:F42)</f>
        <v>475000</v>
      </c>
    </row>
    <row r="41" spans="1:6" ht="12.75">
      <c r="A41" s="12" t="s">
        <v>61</v>
      </c>
      <c r="B41" s="12">
        <v>1</v>
      </c>
      <c r="C41" s="16" t="s">
        <v>62</v>
      </c>
      <c r="D41" s="17">
        <v>175000</v>
      </c>
      <c r="E41" s="17"/>
      <c r="F41" s="17">
        <f>D41+E41</f>
        <v>175000</v>
      </c>
    </row>
    <row r="42" spans="1:6" ht="25.5">
      <c r="A42" s="12" t="s">
        <v>61</v>
      </c>
      <c r="B42" s="12">
        <v>2</v>
      </c>
      <c r="C42" s="16" t="s">
        <v>63</v>
      </c>
      <c r="D42" s="17">
        <v>300000</v>
      </c>
      <c r="E42" s="17"/>
      <c r="F42" s="17">
        <f>D42+E42</f>
        <v>300000</v>
      </c>
    </row>
    <row r="43" spans="1:6" ht="12.75">
      <c r="A43" s="12"/>
      <c r="B43" s="13"/>
      <c r="C43" s="14" t="s">
        <v>64</v>
      </c>
      <c r="D43" s="21">
        <f>D44</f>
        <v>41080</v>
      </c>
      <c r="E43" s="21">
        <f>E44</f>
        <v>0</v>
      </c>
      <c r="F43" s="21">
        <f>F44</f>
        <v>41080</v>
      </c>
    </row>
    <row r="44" spans="1:6" ht="12.75">
      <c r="A44" s="12" t="s">
        <v>65</v>
      </c>
      <c r="B44" s="12">
        <v>1</v>
      </c>
      <c r="C44" s="16" t="s">
        <v>66</v>
      </c>
      <c r="D44" s="17">
        <v>41080</v>
      </c>
      <c r="E44" s="17"/>
      <c r="F44" s="17">
        <f>D44+E44</f>
        <v>41080</v>
      </c>
    </row>
    <row r="45" spans="1:6" ht="12.75">
      <c r="A45" s="12"/>
      <c r="B45" s="13"/>
      <c r="C45" s="18" t="s">
        <v>67</v>
      </c>
      <c r="D45" s="21">
        <f>SUM(D46:D51)</f>
        <v>2069666</v>
      </c>
      <c r="E45" s="21">
        <f>SUM(E46:E51)</f>
        <v>0</v>
      </c>
      <c r="F45" s="21">
        <f>SUM(F46:F51)</f>
        <v>2069666</v>
      </c>
    </row>
    <row r="46" spans="1:6" ht="12.75">
      <c r="A46" s="12" t="s">
        <v>68</v>
      </c>
      <c r="B46" s="12">
        <v>1</v>
      </c>
      <c r="C46" s="16" t="s">
        <v>69</v>
      </c>
      <c r="D46" s="17">
        <v>29666</v>
      </c>
      <c r="E46" s="17"/>
      <c r="F46" s="17">
        <f aca="true" t="shared" si="3" ref="F46:F51">D46+E46</f>
        <v>29666</v>
      </c>
    </row>
    <row r="47" spans="1:6" ht="25.5">
      <c r="A47" s="12" t="s">
        <v>68</v>
      </c>
      <c r="B47" s="12">
        <v>2</v>
      </c>
      <c r="C47" s="16" t="s">
        <v>70</v>
      </c>
      <c r="D47" s="17">
        <v>1440000</v>
      </c>
      <c r="E47" s="17"/>
      <c r="F47" s="17">
        <f t="shared" si="3"/>
        <v>1440000</v>
      </c>
    </row>
    <row r="48" spans="1:6" ht="51">
      <c r="A48" s="12" t="s">
        <v>71</v>
      </c>
      <c r="B48" s="12">
        <v>3</v>
      </c>
      <c r="C48" s="16" t="s">
        <v>72</v>
      </c>
      <c r="D48" s="17">
        <v>100000</v>
      </c>
      <c r="E48" s="17"/>
      <c r="F48" s="17">
        <f t="shared" si="3"/>
        <v>100000</v>
      </c>
    </row>
    <row r="49" spans="1:6" ht="25.5">
      <c r="A49" s="12" t="s">
        <v>71</v>
      </c>
      <c r="B49" s="12">
        <v>4</v>
      </c>
      <c r="C49" s="16" t="s">
        <v>73</v>
      </c>
      <c r="D49" s="17">
        <v>100000</v>
      </c>
      <c r="E49" s="17"/>
      <c r="F49" s="17">
        <f t="shared" si="3"/>
        <v>100000</v>
      </c>
    </row>
    <row r="50" spans="1:6" ht="25.5">
      <c r="A50" s="12" t="s">
        <v>68</v>
      </c>
      <c r="B50" s="12">
        <v>5</v>
      </c>
      <c r="C50" s="16" t="s">
        <v>74</v>
      </c>
      <c r="D50" s="17">
        <v>250000</v>
      </c>
      <c r="E50" s="17"/>
      <c r="F50" s="17">
        <f t="shared" si="3"/>
        <v>250000</v>
      </c>
    </row>
    <row r="51" spans="1:6" ht="25.5">
      <c r="A51" s="12" t="s">
        <v>68</v>
      </c>
      <c r="B51" s="12">
        <v>6</v>
      </c>
      <c r="C51" s="16" t="s">
        <v>75</v>
      </c>
      <c r="D51" s="17">
        <v>150000</v>
      </c>
      <c r="E51" s="17"/>
      <c r="F51" s="17">
        <f t="shared" si="3"/>
        <v>150000</v>
      </c>
    </row>
    <row r="52" spans="1:6" ht="12.75">
      <c r="A52" s="24"/>
      <c r="B52" s="24"/>
      <c r="C52" s="18" t="s">
        <v>76</v>
      </c>
      <c r="D52" s="25">
        <f>SUM(D53:D55)</f>
        <v>129000</v>
      </c>
      <c r="E52" s="25">
        <f>SUM(E53:E55)</f>
        <v>0</v>
      </c>
      <c r="F52" s="25">
        <f>SUM(F53:F55)</f>
        <v>129000</v>
      </c>
    </row>
    <row r="53" spans="1:6" ht="25.5">
      <c r="A53" s="12" t="s">
        <v>77</v>
      </c>
      <c r="B53" s="12">
        <v>1</v>
      </c>
      <c r="C53" s="16" t="s">
        <v>78</v>
      </c>
      <c r="D53" s="17">
        <v>30000</v>
      </c>
      <c r="E53" s="17"/>
      <c r="F53" s="17">
        <f>D53+E53</f>
        <v>30000</v>
      </c>
    </row>
    <row r="54" spans="1:6" ht="38.25">
      <c r="A54" s="12" t="s">
        <v>77</v>
      </c>
      <c r="B54" s="12">
        <v>2</v>
      </c>
      <c r="C54" s="16" t="s">
        <v>79</v>
      </c>
      <c r="D54" s="17">
        <v>79000</v>
      </c>
      <c r="E54" s="17"/>
      <c r="F54" s="17">
        <f>D54+E54</f>
        <v>79000</v>
      </c>
    </row>
    <row r="55" spans="1:6" ht="12.75">
      <c r="A55" s="12" t="s">
        <v>77</v>
      </c>
      <c r="B55" s="12">
        <v>3</v>
      </c>
      <c r="C55" s="16" t="s">
        <v>80</v>
      </c>
      <c r="D55" s="17">
        <v>20000</v>
      </c>
      <c r="E55" s="17"/>
      <c r="F55" s="17">
        <f>D55+E55</f>
        <v>20000</v>
      </c>
    </row>
    <row r="56" spans="1:6" ht="12.75">
      <c r="A56" s="12"/>
      <c r="B56" s="12"/>
      <c r="C56" s="18" t="s">
        <v>81</v>
      </c>
      <c r="D56" s="21">
        <f aca="true" t="shared" si="4" ref="D56:F57">D57</f>
        <v>5000</v>
      </c>
      <c r="E56" s="21">
        <f t="shared" si="4"/>
        <v>0</v>
      </c>
      <c r="F56" s="21">
        <f t="shared" si="4"/>
        <v>5000</v>
      </c>
    </row>
    <row r="57" spans="1:6" ht="12.75">
      <c r="A57" s="12"/>
      <c r="B57" s="12"/>
      <c r="C57" s="26" t="s">
        <v>82</v>
      </c>
      <c r="D57" s="27">
        <f t="shared" si="4"/>
        <v>5000</v>
      </c>
      <c r="E57" s="27">
        <f t="shared" si="4"/>
        <v>0</v>
      </c>
      <c r="F57" s="27">
        <f t="shared" si="4"/>
        <v>5000</v>
      </c>
    </row>
    <row r="58" spans="1:6" ht="12.75">
      <c r="A58" s="12" t="s">
        <v>83</v>
      </c>
      <c r="B58" s="28">
        <v>1</v>
      </c>
      <c r="C58" s="29" t="s">
        <v>84</v>
      </c>
      <c r="D58" s="30">
        <v>5000</v>
      </c>
      <c r="E58" s="30"/>
      <c r="F58" s="17">
        <f>D58+E58</f>
        <v>5000</v>
      </c>
    </row>
    <row r="59" spans="1:6" ht="25.5">
      <c r="A59" s="8"/>
      <c r="B59" s="8"/>
      <c r="C59" s="31" t="s">
        <v>85</v>
      </c>
      <c r="D59" s="32">
        <f>D60+D66+D72+D81+D83+D85+D69</f>
        <v>2856965</v>
      </c>
      <c r="E59" s="32">
        <f>E60+E66+E72+E81+E83+E85+E69</f>
        <v>0</v>
      </c>
      <c r="F59" s="32">
        <f>F60+F66+F72+F81+F83+F85+F69</f>
        <v>2856965</v>
      </c>
    </row>
    <row r="60" spans="1:6" ht="25.5">
      <c r="A60" s="12"/>
      <c r="B60" s="12"/>
      <c r="C60" s="26" t="s">
        <v>86</v>
      </c>
      <c r="D60" s="27">
        <f>SUM(D61:D65)</f>
        <v>291200</v>
      </c>
      <c r="E60" s="27">
        <f>SUM(E61:E65)</f>
        <v>0</v>
      </c>
      <c r="F60" s="27">
        <f>SUM(F61:F65)</f>
        <v>291200</v>
      </c>
    </row>
    <row r="61" spans="1:6" ht="25.5">
      <c r="A61" s="12" t="s">
        <v>87</v>
      </c>
      <c r="B61" s="28">
        <v>1</v>
      </c>
      <c r="C61" s="33" t="s">
        <v>88</v>
      </c>
      <c r="D61" s="34">
        <v>180000</v>
      </c>
      <c r="E61" s="34"/>
      <c r="F61" s="17">
        <f>D61+E61</f>
        <v>180000</v>
      </c>
    </row>
    <row r="62" spans="1:6" ht="25.5">
      <c r="A62" s="12" t="s">
        <v>89</v>
      </c>
      <c r="B62" s="28">
        <v>2</v>
      </c>
      <c r="C62" s="33" t="s">
        <v>90</v>
      </c>
      <c r="D62" s="34">
        <v>20000</v>
      </c>
      <c r="E62" s="34"/>
      <c r="F62" s="17">
        <f>D62+E62</f>
        <v>20000</v>
      </c>
    </row>
    <row r="63" spans="1:6" ht="25.5">
      <c r="A63" s="12" t="s">
        <v>89</v>
      </c>
      <c r="B63" s="28">
        <v>3</v>
      </c>
      <c r="C63" s="33" t="s">
        <v>91</v>
      </c>
      <c r="D63" s="34">
        <v>20000</v>
      </c>
      <c r="E63" s="34"/>
      <c r="F63" s="17">
        <f>D63+E63</f>
        <v>20000</v>
      </c>
    </row>
    <row r="64" spans="1:6" ht="12.75">
      <c r="A64" s="12" t="s">
        <v>89</v>
      </c>
      <c r="B64" s="28">
        <v>4</v>
      </c>
      <c r="C64" s="33" t="s">
        <v>92</v>
      </c>
      <c r="D64" s="34">
        <v>50000</v>
      </c>
      <c r="E64" s="34"/>
      <c r="F64" s="17">
        <f>D64+E64</f>
        <v>50000</v>
      </c>
    </row>
    <row r="65" spans="1:6" ht="12.75">
      <c r="A65" s="12" t="s">
        <v>89</v>
      </c>
      <c r="B65" s="28">
        <v>5</v>
      </c>
      <c r="C65" s="33" t="s">
        <v>93</v>
      </c>
      <c r="D65" s="34">
        <v>21200</v>
      </c>
      <c r="E65" s="34"/>
      <c r="F65" s="17">
        <f>D65+E65</f>
        <v>21200</v>
      </c>
    </row>
    <row r="66" spans="1:6" ht="25.5">
      <c r="A66" s="12"/>
      <c r="B66" s="28"/>
      <c r="C66" s="26" t="s">
        <v>94</v>
      </c>
      <c r="D66" s="27">
        <f>SUM(D67:D68)</f>
        <v>2116000</v>
      </c>
      <c r="E66" s="27">
        <f>SUM(E67:E68)</f>
        <v>0</v>
      </c>
      <c r="F66" s="27">
        <f>SUM(F67:F68)</f>
        <v>2116000</v>
      </c>
    </row>
    <row r="67" spans="1:6" ht="12.75">
      <c r="A67" s="12" t="s">
        <v>87</v>
      </c>
      <c r="B67" s="28">
        <v>1</v>
      </c>
      <c r="C67" s="33" t="s">
        <v>95</v>
      </c>
      <c r="D67" s="34">
        <v>1716000</v>
      </c>
      <c r="E67" s="34"/>
      <c r="F67" s="17">
        <f>D67+E67</f>
        <v>1716000</v>
      </c>
    </row>
    <row r="68" spans="1:6" ht="12.75">
      <c r="A68" s="12" t="s">
        <v>89</v>
      </c>
      <c r="B68" s="28">
        <v>2</v>
      </c>
      <c r="C68" s="33" t="s">
        <v>96</v>
      </c>
      <c r="D68" s="34">
        <v>400000</v>
      </c>
      <c r="E68" s="34"/>
      <c r="F68" s="17">
        <f>D68+E68</f>
        <v>400000</v>
      </c>
    </row>
    <row r="69" spans="1:6" ht="12.75">
      <c r="A69" s="12"/>
      <c r="B69" s="12"/>
      <c r="C69" s="26" t="s">
        <v>97</v>
      </c>
      <c r="D69" s="27">
        <f>SUM(D70:D71)</f>
        <v>171465</v>
      </c>
      <c r="E69" s="27">
        <f>SUM(E70:E71)</f>
        <v>0</v>
      </c>
      <c r="F69" s="27">
        <f>SUM(F70:F71)</f>
        <v>171465</v>
      </c>
    </row>
    <row r="70" spans="1:6" ht="12.75">
      <c r="A70" s="12" t="s">
        <v>87</v>
      </c>
      <c r="B70" s="12">
        <v>1</v>
      </c>
      <c r="C70" s="33" t="s">
        <v>98</v>
      </c>
      <c r="D70" s="35">
        <v>71465</v>
      </c>
      <c r="E70" s="35"/>
      <c r="F70" s="17">
        <f>D70+E70</f>
        <v>71465</v>
      </c>
    </row>
    <row r="71" spans="1:6" ht="12.75">
      <c r="A71" s="12" t="s">
        <v>99</v>
      </c>
      <c r="B71" s="12">
        <v>2</v>
      </c>
      <c r="C71" s="33" t="s">
        <v>100</v>
      </c>
      <c r="D71" s="34">
        <v>100000</v>
      </c>
      <c r="E71" s="34"/>
      <c r="F71" s="17">
        <f>D71+E71</f>
        <v>100000</v>
      </c>
    </row>
    <row r="72" spans="1:6" ht="25.5">
      <c r="A72" s="12"/>
      <c r="B72" s="12"/>
      <c r="C72" s="26" t="s">
        <v>101</v>
      </c>
      <c r="D72" s="27">
        <f>SUM(D73:D80)</f>
        <v>204800</v>
      </c>
      <c r="E72" s="27">
        <f>SUM(E73:E80)</f>
        <v>0</v>
      </c>
      <c r="F72" s="27">
        <f>SUM(F73:F80)</f>
        <v>204800</v>
      </c>
    </row>
    <row r="73" spans="1:6" ht="12.75">
      <c r="A73" s="12" t="s">
        <v>89</v>
      </c>
      <c r="B73" s="12">
        <v>1</v>
      </c>
      <c r="C73" s="36" t="s">
        <v>102</v>
      </c>
      <c r="D73" s="30">
        <v>100000</v>
      </c>
      <c r="E73" s="30"/>
      <c r="F73" s="17">
        <f aca="true" t="shared" si="5" ref="F73:F80">D73+E73</f>
        <v>100000</v>
      </c>
    </row>
    <row r="74" spans="1:6" ht="12.75">
      <c r="A74" s="12" t="s">
        <v>89</v>
      </c>
      <c r="B74" s="12">
        <v>2</v>
      </c>
      <c r="C74" s="37" t="s">
        <v>103</v>
      </c>
      <c r="D74" s="17">
        <v>38000</v>
      </c>
      <c r="E74" s="17"/>
      <c r="F74" s="17">
        <f t="shared" si="5"/>
        <v>38000</v>
      </c>
    </row>
    <row r="75" spans="1:6" ht="12.75">
      <c r="A75" s="12" t="s">
        <v>89</v>
      </c>
      <c r="B75" s="12">
        <v>3</v>
      </c>
      <c r="C75" s="16" t="s">
        <v>104</v>
      </c>
      <c r="D75" s="17">
        <v>4000</v>
      </c>
      <c r="E75" s="17"/>
      <c r="F75" s="17">
        <f t="shared" si="5"/>
        <v>4000</v>
      </c>
    </row>
    <row r="76" spans="1:6" ht="12.75">
      <c r="A76" s="12" t="s">
        <v>89</v>
      </c>
      <c r="B76" s="12">
        <v>4</v>
      </c>
      <c r="C76" s="16" t="s">
        <v>105</v>
      </c>
      <c r="D76" s="17">
        <v>10000</v>
      </c>
      <c r="E76" s="17"/>
      <c r="F76" s="17">
        <f t="shared" si="5"/>
        <v>10000</v>
      </c>
    </row>
    <row r="77" spans="1:6" ht="25.5">
      <c r="A77" s="12" t="s">
        <v>89</v>
      </c>
      <c r="B77" s="12">
        <v>5</v>
      </c>
      <c r="C77" s="16" t="s">
        <v>106</v>
      </c>
      <c r="D77" s="17">
        <v>8800</v>
      </c>
      <c r="E77" s="17"/>
      <c r="F77" s="17">
        <f t="shared" si="5"/>
        <v>8800</v>
      </c>
    </row>
    <row r="78" spans="1:6" ht="38.25">
      <c r="A78" s="12" t="s">
        <v>89</v>
      </c>
      <c r="B78" s="12">
        <v>6</v>
      </c>
      <c r="C78" s="16" t="s">
        <v>107</v>
      </c>
      <c r="D78" s="17">
        <v>30000</v>
      </c>
      <c r="E78" s="17"/>
      <c r="F78" s="17">
        <f t="shared" si="5"/>
        <v>30000</v>
      </c>
    </row>
    <row r="79" spans="1:6" ht="25.5">
      <c r="A79" s="12" t="s">
        <v>89</v>
      </c>
      <c r="B79" s="12">
        <v>7</v>
      </c>
      <c r="C79" s="16" t="s">
        <v>108</v>
      </c>
      <c r="D79" s="17">
        <v>5500</v>
      </c>
      <c r="E79" s="17"/>
      <c r="F79" s="17">
        <f t="shared" si="5"/>
        <v>5500</v>
      </c>
    </row>
    <row r="80" spans="1:6" ht="25.5">
      <c r="A80" s="12" t="s">
        <v>89</v>
      </c>
      <c r="B80" s="12">
        <v>8</v>
      </c>
      <c r="C80" s="16" t="s">
        <v>109</v>
      </c>
      <c r="D80" s="17">
        <v>8500</v>
      </c>
      <c r="E80" s="17"/>
      <c r="F80" s="17">
        <f t="shared" si="5"/>
        <v>8500</v>
      </c>
    </row>
    <row r="81" spans="1:6" ht="25.5">
      <c r="A81" s="12"/>
      <c r="B81" s="13"/>
      <c r="C81" s="26" t="s">
        <v>110</v>
      </c>
      <c r="D81" s="27">
        <f>D82</f>
        <v>5000</v>
      </c>
      <c r="E81" s="27">
        <f>E82</f>
        <v>0</v>
      </c>
      <c r="F81" s="27">
        <f>F82</f>
        <v>5000</v>
      </c>
    </row>
    <row r="82" spans="1:6" ht="25.5">
      <c r="A82" s="12" t="s">
        <v>89</v>
      </c>
      <c r="B82" s="28">
        <v>1</v>
      </c>
      <c r="C82" s="36" t="s">
        <v>111</v>
      </c>
      <c r="D82" s="30">
        <v>5000</v>
      </c>
      <c r="E82" s="30"/>
      <c r="F82" s="17">
        <f>D82+E82</f>
        <v>5000</v>
      </c>
    </row>
    <row r="83" spans="1:6" ht="38.25">
      <c r="A83" s="12"/>
      <c r="B83" s="12"/>
      <c r="C83" s="26" t="s">
        <v>112</v>
      </c>
      <c r="D83" s="27">
        <f>D84</f>
        <v>3500</v>
      </c>
      <c r="E83" s="27">
        <f>E84</f>
        <v>0</v>
      </c>
      <c r="F83" s="27">
        <f>F84</f>
        <v>3500</v>
      </c>
    </row>
    <row r="84" spans="1:6" ht="12.75">
      <c r="A84" s="12" t="s">
        <v>89</v>
      </c>
      <c r="B84" s="12">
        <v>1</v>
      </c>
      <c r="C84" s="37" t="s">
        <v>113</v>
      </c>
      <c r="D84" s="17">
        <v>3500</v>
      </c>
      <c r="E84" s="17"/>
      <c r="F84" s="17">
        <f>D84+E84</f>
        <v>3500</v>
      </c>
    </row>
    <row r="85" spans="1:6" ht="12.75">
      <c r="A85" s="12"/>
      <c r="B85" s="12"/>
      <c r="C85" s="26" t="s">
        <v>114</v>
      </c>
      <c r="D85" s="27">
        <f>SUM(D86:D88)</f>
        <v>65000</v>
      </c>
      <c r="E85" s="27">
        <f>SUM(E86:E88)</f>
        <v>0</v>
      </c>
      <c r="F85" s="27">
        <f>SUM(F86:F88)</f>
        <v>65000</v>
      </c>
    </row>
    <row r="86" spans="1:6" ht="12.75">
      <c r="A86" s="12" t="s">
        <v>89</v>
      </c>
      <c r="B86" s="12">
        <v>1</v>
      </c>
      <c r="C86" s="37" t="s">
        <v>115</v>
      </c>
      <c r="D86" s="17">
        <v>35000</v>
      </c>
      <c r="E86" s="17"/>
      <c r="F86" s="17">
        <f>D86+E86</f>
        <v>35000</v>
      </c>
    </row>
    <row r="87" spans="1:6" ht="25.5">
      <c r="A87" s="12" t="s">
        <v>89</v>
      </c>
      <c r="B87" s="12">
        <v>2</v>
      </c>
      <c r="C87" s="16" t="s">
        <v>116</v>
      </c>
      <c r="D87" s="17">
        <v>25000</v>
      </c>
      <c r="E87" s="17"/>
      <c r="F87" s="17">
        <f>D87+E87</f>
        <v>25000</v>
      </c>
    </row>
    <row r="88" spans="1:6" ht="12.75">
      <c r="A88" s="12" t="s">
        <v>89</v>
      </c>
      <c r="B88" s="12">
        <v>3</v>
      </c>
      <c r="C88" s="37" t="s">
        <v>117</v>
      </c>
      <c r="D88" s="17">
        <v>5000</v>
      </c>
      <c r="E88" s="17"/>
      <c r="F88" s="17">
        <f>D88+E88</f>
        <v>5000</v>
      </c>
    </row>
    <row r="89" spans="1:6" ht="25.5">
      <c r="A89" s="8"/>
      <c r="B89" s="8"/>
      <c r="C89" s="31" t="s">
        <v>118</v>
      </c>
      <c r="D89" s="32">
        <f>SUM(D90:D91)</f>
        <v>37500</v>
      </c>
      <c r="E89" s="32">
        <f>SUM(E90:E91)</f>
        <v>0</v>
      </c>
      <c r="F89" s="32">
        <f>SUM(F90:F91)</f>
        <v>37500</v>
      </c>
    </row>
    <row r="90" spans="1:6" ht="12.75">
      <c r="A90" s="12" t="s">
        <v>119</v>
      </c>
      <c r="B90" s="12">
        <v>1</v>
      </c>
      <c r="C90" s="16" t="s">
        <v>120</v>
      </c>
      <c r="D90" s="17">
        <v>7500</v>
      </c>
      <c r="E90" s="17"/>
      <c r="F90" s="17">
        <f>D90+E90</f>
        <v>7500</v>
      </c>
    </row>
    <row r="91" spans="1:6" ht="25.5">
      <c r="A91" s="12" t="s">
        <v>119</v>
      </c>
      <c r="B91" s="12">
        <v>2</v>
      </c>
      <c r="C91" s="16" t="s">
        <v>121</v>
      </c>
      <c r="D91" s="17">
        <v>30000</v>
      </c>
      <c r="E91" s="17"/>
      <c r="F91" s="17">
        <f>D91+E91</f>
        <v>30000</v>
      </c>
    </row>
    <row r="92" spans="1:6" ht="25.5">
      <c r="A92" s="8"/>
      <c r="B92" s="8"/>
      <c r="C92" s="31" t="s">
        <v>122</v>
      </c>
      <c r="D92" s="32">
        <f>SUM(D93:D94)</f>
        <v>11000</v>
      </c>
      <c r="E92" s="32">
        <f>SUM(E93:E94)</f>
        <v>0</v>
      </c>
      <c r="F92" s="32">
        <f>SUM(F93:F94)</f>
        <v>11000</v>
      </c>
    </row>
    <row r="93" spans="1:6" ht="12.75">
      <c r="A93" s="12" t="s">
        <v>119</v>
      </c>
      <c r="B93" s="12">
        <v>1</v>
      </c>
      <c r="C93" s="16" t="s">
        <v>123</v>
      </c>
      <c r="D93" s="17">
        <v>5001</v>
      </c>
      <c r="E93" s="17"/>
      <c r="F93" s="17">
        <f>D93+E93</f>
        <v>5001</v>
      </c>
    </row>
    <row r="94" spans="1:6" ht="12.75">
      <c r="A94" s="12" t="s">
        <v>119</v>
      </c>
      <c r="B94" s="12">
        <v>2</v>
      </c>
      <c r="C94" s="16" t="s">
        <v>124</v>
      </c>
      <c r="D94" s="17">
        <v>5999</v>
      </c>
      <c r="E94" s="17"/>
      <c r="F94" s="17">
        <f>D94+E94</f>
        <v>5999</v>
      </c>
    </row>
    <row r="95" spans="1:6" ht="25.5">
      <c r="A95" s="8"/>
      <c r="B95" s="8"/>
      <c r="C95" s="31" t="s">
        <v>125</v>
      </c>
      <c r="D95" s="32">
        <f>D96+D97</f>
        <v>10000</v>
      </c>
      <c r="E95" s="32">
        <f>E96+E97</f>
        <v>0</v>
      </c>
      <c r="F95" s="32">
        <f>F96+F97</f>
        <v>10000</v>
      </c>
    </row>
    <row r="96" spans="1:6" ht="12.75">
      <c r="A96" s="12" t="s">
        <v>119</v>
      </c>
      <c r="B96" s="12">
        <v>1</v>
      </c>
      <c r="C96" s="16" t="s">
        <v>126</v>
      </c>
      <c r="D96" s="17">
        <v>5000</v>
      </c>
      <c r="E96" s="17"/>
      <c r="F96" s="17">
        <f>D96+E96</f>
        <v>5000</v>
      </c>
    </row>
    <row r="97" spans="1:6" ht="12.75">
      <c r="A97" s="12" t="s">
        <v>127</v>
      </c>
      <c r="B97" s="12">
        <v>2</v>
      </c>
      <c r="C97" s="16" t="s">
        <v>128</v>
      </c>
      <c r="D97" s="17">
        <v>5000</v>
      </c>
      <c r="E97" s="17"/>
      <c r="F97" s="17">
        <f>D97+E97</f>
        <v>5000</v>
      </c>
    </row>
    <row r="98" spans="1:6" ht="25.5">
      <c r="A98" s="8"/>
      <c r="B98" s="8"/>
      <c r="C98" s="31" t="s">
        <v>129</v>
      </c>
      <c r="D98" s="32">
        <f>SUM(D99:D115)</f>
        <v>1621300</v>
      </c>
      <c r="E98" s="32">
        <f>SUM(E99:E115)</f>
        <v>0</v>
      </c>
      <c r="F98" s="32">
        <f>SUM(F99:F115)</f>
        <v>1621300</v>
      </c>
    </row>
    <row r="99" spans="1:6" ht="25.5">
      <c r="A99" s="12" t="s">
        <v>130</v>
      </c>
      <c r="B99" s="12">
        <v>1</v>
      </c>
      <c r="C99" s="38" t="s">
        <v>131</v>
      </c>
      <c r="D99" s="17">
        <v>119400</v>
      </c>
      <c r="E99" s="17"/>
      <c r="F99" s="17">
        <f aca="true" t="shared" si="6" ref="F99:F115">D99+E99</f>
        <v>119400</v>
      </c>
    </row>
    <row r="100" spans="1:6" ht="38.25">
      <c r="A100" s="12" t="s">
        <v>130</v>
      </c>
      <c r="B100" s="28">
        <v>2</v>
      </c>
      <c r="C100" s="38" t="s">
        <v>132</v>
      </c>
      <c r="D100" s="17">
        <v>122400</v>
      </c>
      <c r="E100" s="17"/>
      <c r="F100" s="17">
        <f t="shared" si="6"/>
        <v>122400</v>
      </c>
    </row>
    <row r="101" spans="1:6" ht="25.5">
      <c r="A101" s="12" t="s">
        <v>130</v>
      </c>
      <c r="B101" s="12">
        <v>3</v>
      </c>
      <c r="C101" s="38" t="s">
        <v>133</v>
      </c>
      <c r="D101" s="17">
        <v>120000</v>
      </c>
      <c r="E101" s="17"/>
      <c r="F101" s="17">
        <f t="shared" si="6"/>
        <v>120000</v>
      </c>
    </row>
    <row r="102" spans="1:6" ht="51">
      <c r="A102" s="12" t="s">
        <v>130</v>
      </c>
      <c r="B102" s="28">
        <v>4</v>
      </c>
      <c r="C102" s="38" t="s">
        <v>134</v>
      </c>
      <c r="D102" s="17">
        <v>116700</v>
      </c>
      <c r="E102" s="17"/>
      <c r="F102" s="17">
        <f t="shared" si="6"/>
        <v>116700</v>
      </c>
    </row>
    <row r="103" spans="1:6" ht="38.25">
      <c r="A103" s="12" t="s">
        <v>130</v>
      </c>
      <c r="B103" s="12">
        <v>5</v>
      </c>
      <c r="C103" s="38" t="s">
        <v>135</v>
      </c>
      <c r="D103" s="17">
        <v>232000</v>
      </c>
      <c r="E103" s="17"/>
      <c r="F103" s="17">
        <f t="shared" si="6"/>
        <v>232000</v>
      </c>
    </row>
    <row r="104" spans="1:6" ht="12.75">
      <c r="A104" s="12" t="s">
        <v>136</v>
      </c>
      <c r="B104" s="28">
        <v>6</v>
      </c>
      <c r="C104" s="38" t="s">
        <v>137</v>
      </c>
      <c r="D104" s="17">
        <v>90000</v>
      </c>
      <c r="E104" s="17"/>
      <c r="F104" s="17">
        <f t="shared" si="6"/>
        <v>90000</v>
      </c>
    </row>
    <row r="105" spans="1:6" ht="25.5">
      <c r="A105" s="12" t="s">
        <v>136</v>
      </c>
      <c r="B105" s="12">
        <v>7</v>
      </c>
      <c r="C105" s="38" t="s">
        <v>138</v>
      </c>
      <c r="D105" s="17">
        <v>30000</v>
      </c>
      <c r="E105" s="17"/>
      <c r="F105" s="17">
        <f t="shared" si="6"/>
        <v>30000</v>
      </c>
    </row>
    <row r="106" spans="1:6" ht="12.75">
      <c r="A106" s="12" t="s">
        <v>136</v>
      </c>
      <c r="B106" s="28">
        <v>8</v>
      </c>
      <c r="C106" s="38" t="s">
        <v>139</v>
      </c>
      <c r="D106" s="17">
        <v>97000</v>
      </c>
      <c r="E106" s="17"/>
      <c r="F106" s="17">
        <f t="shared" si="6"/>
        <v>97000</v>
      </c>
    </row>
    <row r="107" spans="1:6" ht="25.5">
      <c r="A107" s="12" t="s">
        <v>136</v>
      </c>
      <c r="B107" s="12">
        <v>9</v>
      </c>
      <c r="C107" s="38" t="s">
        <v>140</v>
      </c>
      <c r="D107" s="17">
        <v>20000</v>
      </c>
      <c r="E107" s="17"/>
      <c r="F107" s="17">
        <f t="shared" si="6"/>
        <v>20000</v>
      </c>
    </row>
    <row r="108" spans="1:6" ht="12.75">
      <c r="A108" s="12" t="s">
        <v>48</v>
      </c>
      <c r="B108" s="28">
        <v>10</v>
      </c>
      <c r="C108" s="38" t="s">
        <v>141</v>
      </c>
      <c r="D108" s="17">
        <v>36000</v>
      </c>
      <c r="E108" s="17"/>
      <c r="F108" s="17">
        <f t="shared" si="6"/>
        <v>36000</v>
      </c>
    </row>
    <row r="109" spans="1:6" ht="25.5">
      <c r="A109" s="12" t="s">
        <v>48</v>
      </c>
      <c r="B109" s="12">
        <v>11</v>
      </c>
      <c r="C109" s="38" t="s">
        <v>142</v>
      </c>
      <c r="D109" s="17">
        <v>20000</v>
      </c>
      <c r="E109" s="17"/>
      <c r="F109" s="17">
        <f t="shared" si="6"/>
        <v>20000</v>
      </c>
    </row>
    <row r="110" spans="1:6" ht="12.75">
      <c r="A110" s="12" t="s">
        <v>48</v>
      </c>
      <c r="B110" s="28">
        <v>12</v>
      </c>
      <c r="C110" s="38" t="s">
        <v>143</v>
      </c>
      <c r="D110" s="17">
        <v>36000</v>
      </c>
      <c r="E110" s="17"/>
      <c r="F110" s="17">
        <f t="shared" si="6"/>
        <v>36000</v>
      </c>
    </row>
    <row r="111" spans="1:6" ht="12.75">
      <c r="A111" s="12" t="s">
        <v>48</v>
      </c>
      <c r="B111" s="12">
        <v>13</v>
      </c>
      <c r="C111" s="38" t="s">
        <v>144</v>
      </c>
      <c r="D111" s="17">
        <v>12000</v>
      </c>
      <c r="E111" s="17"/>
      <c r="F111" s="17">
        <f t="shared" si="6"/>
        <v>12000</v>
      </c>
    </row>
    <row r="112" spans="1:6" ht="12.75">
      <c r="A112" s="12" t="s">
        <v>48</v>
      </c>
      <c r="B112" s="28">
        <v>14</v>
      </c>
      <c r="C112" s="38" t="s">
        <v>145</v>
      </c>
      <c r="D112" s="17">
        <v>6000</v>
      </c>
      <c r="E112" s="17"/>
      <c r="F112" s="17">
        <f t="shared" si="6"/>
        <v>6000</v>
      </c>
    </row>
    <row r="113" spans="1:6" ht="25.5">
      <c r="A113" s="12" t="s">
        <v>136</v>
      </c>
      <c r="B113" s="12">
        <v>15</v>
      </c>
      <c r="C113" s="38" t="s">
        <v>146</v>
      </c>
      <c r="D113" s="17">
        <v>33800</v>
      </c>
      <c r="E113" s="17"/>
      <c r="F113" s="17">
        <f t="shared" si="6"/>
        <v>33800</v>
      </c>
    </row>
    <row r="114" spans="1:6" ht="12.75">
      <c r="A114" s="12" t="s">
        <v>48</v>
      </c>
      <c r="B114" s="28">
        <v>16</v>
      </c>
      <c r="C114" s="38" t="s">
        <v>147</v>
      </c>
      <c r="D114" s="17">
        <v>30000</v>
      </c>
      <c r="E114" s="17"/>
      <c r="F114" s="17">
        <f t="shared" si="6"/>
        <v>30000</v>
      </c>
    </row>
    <row r="115" spans="1:6" ht="12.75">
      <c r="A115" s="12" t="s">
        <v>48</v>
      </c>
      <c r="B115" s="12">
        <v>17</v>
      </c>
      <c r="C115" s="38" t="s">
        <v>148</v>
      </c>
      <c r="D115" s="17">
        <v>500000</v>
      </c>
      <c r="E115" s="17"/>
      <c r="F115" s="17">
        <f t="shared" si="6"/>
        <v>500000</v>
      </c>
    </row>
    <row r="116" spans="1:6" ht="12.75">
      <c r="A116" s="8"/>
      <c r="B116" s="8"/>
      <c r="C116" s="31" t="s">
        <v>149</v>
      </c>
      <c r="D116" s="32">
        <f>SUM(D117:D119)</f>
        <v>359500</v>
      </c>
      <c r="E116" s="32">
        <f>SUM(E117:E119)</f>
        <v>0</v>
      </c>
      <c r="F116" s="32">
        <f>SUM(F117:F119)</f>
        <v>359500</v>
      </c>
    </row>
    <row r="117" spans="1:6" ht="25.5">
      <c r="A117" s="12" t="s">
        <v>51</v>
      </c>
      <c r="B117" s="12">
        <v>1</v>
      </c>
      <c r="C117" s="16" t="s">
        <v>150</v>
      </c>
      <c r="D117" s="17">
        <v>250000</v>
      </c>
      <c r="E117" s="17"/>
      <c r="F117" s="17">
        <f>D117+E117</f>
        <v>250000</v>
      </c>
    </row>
    <row r="118" spans="1:6" ht="25.5">
      <c r="A118" s="12" t="s">
        <v>53</v>
      </c>
      <c r="B118" s="12">
        <v>2</v>
      </c>
      <c r="C118" s="16" t="s">
        <v>151</v>
      </c>
      <c r="D118" s="17">
        <v>69500</v>
      </c>
      <c r="E118" s="17"/>
      <c r="F118" s="17">
        <f>D118+E118</f>
        <v>69500</v>
      </c>
    </row>
    <row r="119" spans="1:6" ht="12.75">
      <c r="A119" s="12" t="s">
        <v>152</v>
      </c>
      <c r="B119" s="12">
        <v>3</v>
      </c>
      <c r="C119" s="16" t="s">
        <v>153</v>
      </c>
      <c r="D119" s="17">
        <v>40000</v>
      </c>
      <c r="E119" s="17"/>
      <c r="F119" s="17">
        <f>D119+E119</f>
        <v>40000</v>
      </c>
    </row>
    <row r="120" spans="1:6" ht="25.5">
      <c r="A120" s="8"/>
      <c r="B120" s="8"/>
      <c r="C120" s="31" t="s">
        <v>154</v>
      </c>
      <c r="D120" s="32">
        <f>SUM(D121:D122)+SUM(D124:D130)</f>
        <v>1060600</v>
      </c>
      <c r="E120" s="32">
        <f>SUM(E121:E122)+SUM(E124:E130)</f>
        <v>0</v>
      </c>
      <c r="F120" s="32">
        <f>SUM(F121:F122)+SUM(F124:F130)</f>
        <v>1060600</v>
      </c>
    </row>
    <row r="121" spans="1:6" ht="25.5">
      <c r="A121" s="12" t="s">
        <v>68</v>
      </c>
      <c r="B121" s="12">
        <v>1</v>
      </c>
      <c r="C121" s="16" t="s">
        <v>155</v>
      </c>
      <c r="D121" s="17">
        <v>200000</v>
      </c>
      <c r="E121" s="17"/>
      <c r="F121" s="17">
        <f>D121+E121</f>
        <v>200000</v>
      </c>
    </row>
    <row r="122" spans="1:6" ht="12.75">
      <c r="A122" s="12" t="s">
        <v>71</v>
      </c>
      <c r="B122" s="12">
        <v>2</v>
      </c>
      <c r="C122" s="37" t="s">
        <v>156</v>
      </c>
      <c r="D122" s="17">
        <v>100000</v>
      </c>
      <c r="E122" s="17"/>
      <c r="F122" s="17">
        <f>D122+E122</f>
        <v>100000</v>
      </c>
    </row>
    <row r="123" spans="1:6" ht="12.75">
      <c r="A123" s="12"/>
      <c r="B123" s="12">
        <v>3</v>
      </c>
      <c r="C123" s="14" t="s">
        <v>157</v>
      </c>
      <c r="D123" s="21">
        <f>SUM(D124:D130)</f>
        <v>760600</v>
      </c>
      <c r="E123" s="21">
        <f>SUM(E124:E130)</f>
        <v>0</v>
      </c>
      <c r="F123" s="21">
        <f>SUM(F124:F130)</f>
        <v>760600</v>
      </c>
    </row>
    <row r="124" spans="1:6" ht="12.75">
      <c r="A124" s="12" t="s">
        <v>68</v>
      </c>
      <c r="B124" s="12" t="s">
        <v>158</v>
      </c>
      <c r="C124" s="16" t="s">
        <v>159</v>
      </c>
      <c r="D124" s="17">
        <v>30000</v>
      </c>
      <c r="E124" s="17"/>
      <c r="F124" s="17">
        <f aca="true" t="shared" si="7" ref="F124:F130">D124+E124</f>
        <v>30000</v>
      </c>
    </row>
    <row r="125" spans="1:6" ht="12.75">
      <c r="A125" s="12" t="s">
        <v>68</v>
      </c>
      <c r="B125" s="12" t="s">
        <v>160</v>
      </c>
      <c r="C125" s="16" t="s">
        <v>161</v>
      </c>
      <c r="D125" s="17">
        <v>35000</v>
      </c>
      <c r="E125" s="17"/>
      <c r="F125" s="17">
        <f t="shared" si="7"/>
        <v>35000</v>
      </c>
    </row>
    <row r="126" spans="1:6" ht="12.75">
      <c r="A126" s="12" t="s">
        <v>68</v>
      </c>
      <c r="B126" s="12" t="s">
        <v>162</v>
      </c>
      <c r="C126" s="37" t="s">
        <v>163</v>
      </c>
      <c r="D126" s="17">
        <v>53000</v>
      </c>
      <c r="E126" s="17"/>
      <c r="F126" s="17">
        <f t="shared" si="7"/>
        <v>53000</v>
      </c>
    </row>
    <row r="127" spans="1:6" ht="12.75">
      <c r="A127" s="12" t="s">
        <v>68</v>
      </c>
      <c r="B127" s="12" t="s">
        <v>164</v>
      </c>
      <c r="C127" s="37" t="s">
        <v>165</v>
      </c>
      <c r="D127" s="17">
        <v>490000</v>
      </c>
      <c r="E127" s="17"/>
      <c r="F127" s="17">
        <f t="shared" si="7"/>
        <v>490000</v>
      </c>
    </row>
    <row r="128" spans="1:6" ht="12.75">
      <c r="A128" s="12" t="s">
        <v>68</v>
      </c>
      <c r="B128" s="12" t="s">
        <v>166</v>
      </c>
      <c r="C128" s="37" t="s">
        <v>167</v>
      </c>
      <c r="D128" s="17">
        <v>70000</v>
      </c>
      <c r="E128" s="17"/>
      <c r="F128" s="17">
        <f t="shared" si="7"/>
        <v>70000</v>
      </c>
    </row>
    <row r="129" spans="1:6" ht="12.75">
      <c r="A129" s="12" t="s">
        <v>68</v>
      </c>
      <c r="B129" s="12" t="s">
        <v>168</v>
      </c>
      <c r="C129" s="37" t="s">
        <v>169</v>
      </c>
      <c r="D129" s="17">
        <v>12600</v>
      </c>
      <c r="E129" s="17"/>
      <c r="F129" s="17">
        <f t="shared" si="7"/>
        <v>12600</v>
      </c>
    </row>
    <row r="130" spans="1:6" ht="12.75">
      <c r="A130" s="12" t="s">
        <v>68</v>
      </c>
      <c r="B130" s="12" t="s">
        <v>170</v>
      </c>
      <c r="C130" s="37" t="s">
        <v>171</v>
      </c>
      <c r="D130" s="17">
        <v>70000</v>
      </c>
      <c r="E130" s="17"/>
      <c r="F130" s="17">
        <f t="shared" si="7"/>
        <v>70000</v>
      </c>
    </row>
    <row r="131" spans="1:6" ht="12.75">
      <c r="A131" s="8"/>
      <c r="B131" s="8"/>
      <c r="C131" s="31" t="s">
        <v>172</v>
      </c>
      <c r="D131" s="32">
        <f>D132</f>
        <v>96500</v>
      </c>
      <c r="E131" s="32">
        <f>E132</f>
        <v>0</v>
      </c>
      <c r="F131" s="32">
        <f>F132</f>
        <v>96500</v>
      </c>
    </row>
    <row r="132" spans="1:6" ht="25.5">
      <c r="A132" s="12" t="s">
        <v>173</v>
      </c>
      <c r="B132" s="12">
        <v>1</v>
      </c>
      <c r="C132" s="16" t="s">
        <v>174</v>
      </c>
      <c r="D132" s="17">
        <v>96500</v>
      </c>
      <c r="E132" s="17"/>
      <c r="F132" s="17">
        <f>D132+E132</f>
        <v>96500</v>
      </c>
    </row>
    <row r="133" spans="1:6" ht="25.5">
      <c r="A133" s="8"/>
      <c r="B133" s="8"/>
      <c r="C133" s="31" t="s">
        <v>175</v>
      </c>
      <c r="D133" s="32">
        <f>D134+D136+D137+D138+D139</f>
        <v>50000</v>
      </c>
      <c r="E133" s="32">
        <f>E134+E136+E137+E138+E139</f>
        <v>0</v>
      </c>
      <c r="F133" s="32">
        <f>F134+F136+F137+F138+F139</f>
        <v>50000</v>
      </c>
    </row>
    <row r="134" spans="1:6" ht="25.5">
      <c r="A134" s="12" t="s">
        <v>173</v>
      </c>
      <c r="B134" s="12">
        <v>1</v>
      </c>
      <c r="C134" s="16" t="s">
        <v>176</v>
      </c>
      <c r="D134" s="17">
        <v>50000</v>
      </c>
      <c r="E134" s="17"/>
      <c r="F134" s="17">
        <f>D134+E134</f>
        <v>50000</v>
      </c>
    </row>
    <row r="135" spans="1:6" ht="12.75">
      <c r="A135" s="39"/>
      <c r="B135" s="39"/>
      <c r="C135" s="40"/>
      <c r="D135" s="41"/>
      <c r="E135" s="41"/>
      <c r="F135" s="41"/>
    </row>
  </sheetData>
  <autoFilter ref="A3:F134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2362204724409449" right="0.1968503937007874" top="1.68" bottom="0.3937007874015748" header="0.4330708661417323" footer="0.1968503937007874"/>
  <pageSetup horizontalDpi="600" verticalDpi="600" orientation="portrait" paperSize="9" r:id="rId1"/>
  <headerFooter alignWithMargins="0">
    <oddHeader>&amp;L&amp;"Arial,Aldin"ROMÂNIA
JUDEŢUL MUREŞ
CONSILIUL JUDEŢEAN&amp;C&amp;"Arial,Aldin"
Programul de investiţii publice pe anul 2007&amp;R&amp;"Arial,Aldin"Anexa nr.3 la HCJ nr.____/_______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cp:lastPrinted>2007-04-24T08:08:26Z</cp:lastPrinted>
  <dcterms:created xsi:type="dcterms:W3CDTF">2007-04-24T07:45:49Z</dcterms:created>
  <dcterms:modified xsi:type="dcterms:W3CDTF">2007-04-24T08:10:05Z</dcterms:modified>
  <cp:category/>
  <cp:version/>
  <cp:contentType/>
  <cp:contentStatus/>
</cp:coreProperties>
</file>